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202" documentId="11_2D755E27EDB078175E196015C890A22DB16598C9" xr6:coauthVersionLast="46" xr6:coauthVersionMax="46" xr10:uidLastSave="{AB2B2745-E400-4CCD-94D0-F0A71C8872D4}"/>
  <bookViews>
    <workbookView xWindow="39210" yWindow="1395" windowWidth="28110" windowHeight="16440" activeTab="4" xr2:uid="{00000000-000D-0000-FFFF-FFFF00000000}"/>
  </bookViews>
  <sheets>
    <sheet name="Info" sheetId="5" r:id="rId1"/>
    <sheet name="Vorschau 2021" sheetId="1" r:id="rId2"/>
    <sheet name="Vorschau 2022" sheetId="2" r:id="rId3"/>
    <sheet name="Vorschau 2023" sheetId="3" r:id="rId4"/>
    <sheet name="Zusammenfassung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3" l="1"/>
  <c r="F43" i="4"/>
  <c r="N44" i="3"/>
  <c r="F42" i="4"/>
  <c r="N43" i="3"/>
  <c r="F41" i="4" s="1"/>
  <c r="N42" i="3"/>
  <c r="F40" i="4"/>
  <c r="N41" i="3"/>
  <c r="F39" i="4"/>
  <c r="N37" i="3"/>
  <c r="F35" i="4"/>
  <c r="N36" i="3"/>
  <c r="F34" i="4" s="1"/>
  <c r="N35" i="3"/>
  <c r="F33" i="4"/>
  <c r="N34" i="3"/>
  <c r="F32" i="4"/>
  <c r="N33" i="3"/>
  <c r="F31" i="4"/>
  <c r="N32" i="3"/>
  <c r="F30" i="4" s="1"/>
  <c r="N31" i="3"/>
  <c r="F29" i="4"/>
  <c r="N30" i="3"/>
  <c r="F28" i="4"/>
  <c r="N29" i="3"/>
  <c r="F27" i="4"/>
  <c r="M25" i="3"/>
  <c r="M22" i="3" s="1"/>
  <c r="L25" i="3"/>
  <c r="K25" i="3"/>
  <c r="J25" i="3"/>
  <c r="J22" i="3" s="1"/>
  <c r="I25" i="3"/>
  <c r="H25" i="3"/>
  <c r="G25" i="3"/>
  <c r="F25" i="3"/>
  <c r="E25" i="3"/>
  <c r="D25" i="3"/>
  <c r="C25" i="3"/>
  <c r="B25" i="3"/>
  <c r="N25" i="3" s="1"/>
  <c r="F23" i="4" s="1"/>
  <c r="M24" i="3"/>
  <c r="M23" i="3"/>
  <c r="L24" i="3"/>
  <c r="K24" i="3"/>
  <c r="J24" i="3"/>
  <c r="I24" i="3"/>
  <c r="I23" i="3"/>
  <c r="I22" i="3" s="1"/>
  <c r="H24" i="3"/>
  <c r="G24" i="3"/>
  <c r="F24" i="3"/>
  <c r="E24" i="3"/>
  <c r="E22" i="3" s="1"/>
  <c r="E27" i="3" s="1"/>
  <c r="E39" i="3" s="1"/>
  <c r="E47" i="3" s="1"/>
  <c r="E23" i="3"/>
  <c r="D24" i="3"/>
  <c r="C24" i="3"/>
  <c r="C22" i="3" s="1"/>
  <c r="B24" i="3"/>
  <c r="L23" i="3"/>
  <c r="K23" i="3"/>
  <c r="K22" i="3"/>
  <c r="J23" i="3"/>
  <c r="H23" i="3"/>
  <c r="G23" i="3"/>
  <c r="G22" i="3" s="1"/>
  <c r="F23" i="3"/>
  <c r="F22" i="3"/>
  <c r="D23" i="3"/>
  <c r="D22" i="3" s="1"/>
  <c r="C23" i="3"/>
  <c r="B23" i="3"/>
  <c r="N23" i="3" s="1"/>
  <c r="F21" i="4" s="1"/>
  <c r="H22" i="3"/>
  <c r="N18" i="3"/>
  <c r="F16" i="4"/>
  <c r="N17" i="3"/>
  <c r="F15" i="4" s="1"/>
  <c r="N16" i="3"/>
  <c r="F14" i="4"/>
  <c r="N15" i="3"/>
  <c r="F13" i="4" s="1"/>
  <c r="N14" i="3"/>
  <c r="F12" i="4"/>
  <c r="M13" i="3"/>
  <c r="L13" i="3"/>
  <c r="K13" i="3"/>
  <c r="J13" i="3"/>
  <c r="I13" i="3"/>
  <c r="H13" i="3"/>
  <c r="G13" i="3"/>
  <c r="F13" i="3"/>
  <c r="E13" i="3"/>
  <c r="D13" i="3"/>
  <c r="C13" i="3"/>
  <c r="B13" i="3"/>
  <c r="N12" i="3"/>
  <c r="F10" i="4" s="1"/>
  <c r="N11" i="3"/>
  <c r="F9" i="4"/>
  <c r="M10" i="3"/>
  <c r="M20" i="3" s="1"/>
  <c r="L10" i="3"/>
  <c r="K10" i="3"/>
  <c r="J10" i="3"/>
  <c r="J20" i="3" s="1"/>
  <c r="I10" i="3"/>
  <c r="H10" i="3"/>
  <c r="G10" i="3"/>
  <c r="F10" i="3"/>
  <c r="E10" i="3"/>
  <c r="E20" i="3" s="1"/>
  <c r="D10" i="3"/>
  <c r="C10" i="3"/>
  <c r="B10" i="3"/>
  <c r="N10" i="3"/>
  <c r="N9" i="3"/>
  <c r="F7" i="4" s="1"/>
  <c r="N8" i="3"/>
  <c r="F6" i="4"/>
  <c r="M7" i="3"/>
  <c r="L7" i="3"/>
  <c r="L20" i="3" s="1"/>
  <c r="L27" i="3" s="1"/>
  <c r="L39" i="3" s="1"/>
  <c r="L47" i="3" s="1"/>
  <c r="K7" i="3"/>
  <c r="J7" i="3"/>
  <c r="I7" i="3"/>
  <c r="H7" i="3"/>
  <c r="G7" i="3"/>
  <c r="F7" i="3"/>
  <c r="F20" i="3" s="1"/>
  <c r="F27" i="3" s="1"/>
  <c r="F39" i="3" s="1"/>
  <c r="F47" i="3" s="1"/>
  <c r="E7" i="3"/>
  <c r="D7" i="3"/>
  <c r="D20" i="3" s="1"/>
  <c r="C7" i="3"/>
  <c r="C20" i="3" s="1"/>
  <c r="B7" i="3"/>
  <c r="N45" i="2"/>
  <c r="D43" i="4"/>
  <c r="N44" i="2"/>
  <c r="D42" i="4"/>
  <c r="N43" i="2"/>
  <c r="D41" i="4"/>
  <c r="N42" i="2"/>
  <c r="D40" i="4" s="1"/>
  <c r="N41" i="2"/>
  <c r="D39" i="4"/>
  <c r="N37" i="2"/>
  <c r="D35" i="4"/>
  <c r="N36" i="2"/>
  <c r="D34" i="4"/>
  <c r="N35" i="2"/>
  <c r="D33" i="4" s="1"/>
  <c r="N34" i="2"/>
  <c r="D32" i="4"/>
  <c r="N33" i="2"/>
  <c r="D31" i="4"/>
  <c r="N32" i="2"/>
  <c r="D30" i="4" s="1"/>
  <c r="N31" i="2"/>
  <c r="D29" i="4" s="1"/>
  <c r="N30" i="2"/>
  <c r="D28" i="4"/>
  <c r="N29" i="2"/>
  <c r="D27" i="4"/>
  <c r="M25" i="2"/>
  <c r="L25" i="2"/>
  <c r="K25" i="2"/>
  <c r="J25" i="2"/>
  <c r="I25" i="2"/>
  <c r="H25" i="2"/>
  <c r="G25" i="2"/>
  <c r="F25" i="2"/>
  <c r="E25" i="2"/>
  <c r="D25" i="2"/>
  <c r="D22" i="2" s="1"/>
  <c r="C25" i="2"/>
  <c r="B25" i="2"/>
  <c r="M24" i="2"/>
  <c r="L24" i="2"/>
  <c r="K24" i="2"/>
  <c r="J24" i="2"/>
  <c r="J22" i="2" s="1"/>
  <c r="I24" i="2"/>
  <c r="H24" i="2"/>
  <c r="G24" i="2"/>
  <c r="F24" i="2"/>
  <c r="E24" i="2"/>
  <c r="D24" i="2"/>
  <c r="C24" i="2"/>
  <c r="B24" i="2"/>
  <c r="M23" i="2"/>
  <c r="M22" i="2" s="1"/>
  <c r="L23" i="2"/>
  <c r="K23" i="2"/>
  <c r="K22" i="2" s="1"/>
  <c r="J23" i="2"/>
  <c r="I23" i="2"/>
  <c r="H23" i="2"/>
  <c r="G23" i="2"/>
  <c r="G22" i="2"/>
  <c r="F23" i="2"/>
  <c r="E23" i="2"/>
  <c r="D23" i="2"/>
  <c r="C23" i="2"/>
  <c r="C22" i="2"/>
  <c r="B23" i="2"/>
  <c r="H22" i="2"/>
  <c r="N18" i="2"/>
  <c r="D16" i="4"/>
  <c r="N17" i="2"/>
  <c r="D15" i="4" s="1"/>
  <c r="N16" i="2"/>
  <c r="D14" i="4"/>
  <c r="N15" i="2"/>
  <c r="D13" i="4" s="1"/>
  <c r="N14" i="2"/>
  <c r="D12" i="4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D10" i="4" s="1"/>
  <c r="N11" i="2"/>
  <c r="D9" i="4"/>
  <c r="M10" i="2"/>
  <c r="L10" i="2"/>
  <c r="K10" i="2"/>
  <c r="J10" i="2"/>
  <c r="I10" i="2"/>
  <c r="H10" i="2"/>
  <c r="G10" i="2"/>
  <c r="G20" i="2" s="1"/>
  <c r="G27" i="2" s="1"/>
  <c r="G39" i="2" s="1"/>
  <c r="G47" i="2" s="1"/>
  <c r="F10" i="2"/>
  <c r="E10" i="2"/>
  <c r="D10" i="2"/>
  <c r="C10" i="2"/>
  <c r="C7" i="2"/>
  <c r="C20" i="2"/>
  <c r="C27" i="2" s="1"/>
  <c r="C39" i="2" s="1"/>
  <c r="C47" i="2" s="1"/>
  <c r="B10" i="2"/>
  <c r="N9" i="2"/>
  <c r="D7" i="4" s="1"/>
  <c r="N8" i="2"/>
  <c r="D6" i="4"/>
  <c r="M7" i="2"/>
  <c r="L7" i="2"/>
  <c r="K7" i="2"/>
  <c r="K20" i="2" s="1"/>
  <c r="K27" i="2" s="1"/>
  <c r="K39" i="2" s="1"/>
  <c r="K47" i="2" s="1"/>
  <c r="J7" i="2"/>
  <c r="J20" i="2"/>
  <c r="I7" i="2"/>
  <c r="I20" i="2"/>
  <c r="H7" i="2"/>
  <c r="G7" i="2"/>
  <c r="F7" i="2"/>
  <c r="F20" i="2" s="1"/>
  <c r="E7" i="2"/>
  <c r="E20" i="2" s="1"/>
  <c r="E27" i="2" s="1"/>
  <c r="E39" i="2" s="1"/>
  <c r="E47" i="2" s="1"/>
  <c r="D7" i="2"/>
  <c r="B7" i="2"/>
  <c r="N7" i="2" s="1"/>
  <c r="N45" i="1"/>
  <c r="B43" i="4" s="1"/>
  <c r="N44" i="1"/>
  <c r="B42" i="4" s="1"/>
  <c r="N43" i="1"/>
  <c r="B41" i="4"/>
  <c r="N42" i="1"/>
  <c r="B40" i="4"/>
  <c r="N41" i="1"/>
  <c r="B39" i="4" s="1"/>
  <c r="N37" i="1"/>
  <c r="B35" i="4" s="1"/>
  <c r="N36" i="1"/>
  <c r="B34" i="4"/>
  <c r="N35" i="1"/>
  <c r="B33" i="4"/>
  <c r="N34" i="1"/>
  <c r="B32" i="4" s="1"/>
  <c r="N33" i="1"/>
  <c r="B31" i="4" s="1"/>
  <c r="N32" i="1"/>
  <c r="B30" i="4"/>
  <c r="N31" i="1"/>
  <c r="B29" i="4"/>
  <c r="N30" i="1"/>
  <c r="B28" i="4"/>
  <c r="N29" i="1"/>
  <c r="B27" i="4" s="1"/>
  <c r="M25" i="1"/>
  <c r="L25" i="1"/>
  <c r="L23" i="1"/>
  <c r="L24" i="1"/>
  <c r="L22" i="1"/>
  <c r="K25" i="1"/>
  <c r="J25" i="1"/>
  <c r="I25" i="1"/>
  <c r="H25" i="1"/>
  <c r="G25" i="1"/>
  <c r="F25" i="1"/>
  <c r="E25" i="1"/>
  <c r="D25" i="1"/>
  <c r="D23" i="1"/>
  <c r="D24" i="1"/>
  <c r="C25" i="1"/>
  <c r="B25" i="1"/>
  <c r="M24" i="1"/>
  <c r="K24" i="1"/>
  <c r="J24" i="1"/>
  <c r="I24" i="1"/>
  <c r="I22" i="1" s="1"/>
  <c r="H24" i="1"/>
  <c r="H22" i="1" s="1"/>
  <c r="G24" i="1"/>
  <c r="F24" i="1"/>
  <c r="E24" i="1"/>
  <c r="C24" i="1"/>
  <c r="B24" i="1"/>
  <c r="M23" i="1"/>
  <c r="M22" i="1" s="1"/>
  <c r="K23" i="1"/>
  <c r="J23" i="1"/>
  <c r="I23" i="1"/>
  <c r="H23" i="1"/>
  <c r="G23" i="1"/>
  <c r="F23" i="1"/>
  <c r="F22" i="1"/>
  <c r="E23" i="1"/>
  <c r="E22" i="1" s="1"/>
  <c r="C23" i="1"/>
  <c r="B23" i="1"/>
  <c r="N23" i="1" s="1"/>
  <c r="B21" i="4" s="1"/>
  <c r="K22" i="1"/>
  <c r="N18" i="1"/>
  <c r="B16" i="4" s="1"/>
  <c r="N17" i="1"/>
  <c r="B15" i="4"/>
  <c r="N16" i="1"/>
  <c r="B14" i="4" s="1"/>
  <c r="N15" i="1"/>
  <c r="B13" i="4"/>
  <c r="B11" i="4" s="1"/>
  <c r="N14" i="1"/>
  <c r="B12" i="4"/>
  <c r="M13" i="1"/>
  <c r="L13" i="1"/>
  <c r="K13" i="1"/>
  <c r="K20" i="1" s="1"/>
  <c r="K27" i="1" s="1"/>
  <c r="K39" i="1" s="1"/>
  <c r="K47" i="1" s="1"/>
  <c r="J13" i="1"/>
  <c r="I13" i="1"/>
  <c r="H13" i="1"/>
  <c r="G13" i="1"/>
  <c r="F13" i="1"/>
  <c r="E13" i="1"/>
  <c r="D13" i="1"/>
  <c r="C13" i="1"/>
  <c r="B13" i="1"/>
  <c r="N12" i="1"/>
  <c r="B10" i="4"/>
  <c r="N11" i="1"/>
  <c r="B9" i="4" s="1"/>
  <c r="M10" i="1"/>
  <c r="L10" i="1"/>
  <c r="K10" i="1"/>
  <c r="K7" i="1"/>
  <c r="J10" i="1"/>
  <c r="I10" i="1"/>
  <c r="H10" i="1"/>
  <c r="G10" i="1"/>
  <c r="G7" i="1"/>
  <c r="G20" i="1" s="1"/>
  <c r="G27" i="1" s="1"/>
  <c r="G39" i="1" s="1"/>
  <c r="G47" i="1" s="1"/>
  <c r="F10" i="1"/>
  <c r="E10" i="1"/>
  <c r="E7" i="1"/>
  <c r="E20" i="1"/>
  <c r="E27" i="1" s="1"/>
  <c r="D10" i="1"/>
  <c r="C10" i="1"/>
  <c r="B10" i="1"/>
  <c r="N10" i="1" s="1"/>
  <c r="N9" i="1"/>
  <c r="B7" i="4" s="1"/>
  <c r="N8" i="1"/>
  <c r="B6" i="4" s="1"/>
  <c r="M7" i="1"/>
  <c r="L7" i="1"/>
  <c r="L20" i="1"/>
  <c r="L27" i="1" s="1"/>
  <c r="L39" i="1" s="1"/>
  <c r="L47" i="1" s="1"/>
  <c r="J7" i="1"/>
  <c r="J20" i="1"/>
  <c r="I7" i="1"/>
  <c r="I20" i="1" s="1"/>
  <c r="I27" i="1" s="1"/>
  <c r="I39" i="1" s="1"/>
  <c r="I47" i="1" s="1"/>
  <c r="H7" i="1"/>
  <c r="F7" i="1"/>
  <c r="D7" i="1"/>
  <c r="C7" i="1"/>
  <c r="C20" i="1" s="1"/>
  <c r="B7" i="1"/>
  <c r="G20" i="3"/>
  <c r="G27" i="3"/>
  <c r="G39" i="3" s="1"/>
  <c r="G47" i="3" s="1"/>
  <c r="K20" i="3"/>
  <c r="K27" i="3" s="1"/>
  <c r="K39" i="3" s="1"/>
  <c r="K47" i="3" s="1"/>
  <c r="D20" i="1"/>
  <c r="M20" i="1"/>
  <c r="M27" i="1" s="1"/>
  <c r="G22" i="1"/>
  <c r="H20" i="2"/>
  <c r="H27" i="2" s="1"/>
  <c r="H39" i="2" s="1"/>
  <c r="H47" i="2" s="1"/>
  <c r="J27" i="3"/>
  <c r="J39" i="3" s="1"/>
  <c r="J47" i="3" s="1"/>
  <c r="M27" i="3"/>
  <c r="M39" i="3"/>
  <c r="M47" i="3"/>
  <c r="E22" i="2"/>
  <c r="H20" i="3"/>
  <c r="H27" i="3"/>
  <c r="H39" i="3" s="1"/>
  <c r="H47" i="3" s="1"/>
  <c r="L22" i="3"/>
  <c r="C22" i="1"/>
  <c r="E39" i="1"/>
  <c r="E47" i="1" s="1"/>
  <c r="M39" i="1"/>
  <c r="M47" i="1" s="1"/>
  <c r="B22" i="3" l="1"/>
  <c r="N22" i="3" s="1"/>
  <c r="F5" i="4"/>
  <c r="D5" i="4"/>
  <c r="E7" i="4" s="1"/>
  <c r="B20" i="1"/>
  <c r="N20" i="1" s="1"/>
  <c r="N25" i="1"/>
  <c r="B23" i="4" s="1"/>
  <c r="C12" i="4"/>
  <c r="C15" i="4"/>
  <c r="C14" i="4"/>
  <c r="F11" i="4"/>
  <c r="C27" i="1"/>
  <c r="C39" i="1" s="1"/>
  <c r="C47" i="1" s="1"/>
  <c r="C27" i="3"/>
  <c r="C39" i="3" s="1"/>
  <c r="C47" i="3" s="1"/>
  <c r="N24" i="3"/>
  <c r="F22" i="4" s="1"/>
  <c r="J22" i="1"/>
  <c r="J27" i="1" s="1"/>
  <c r="J39" i="1" s="1"/>
  <c r="J47" i="1" s="1"/>
  <c r="D22" i="1"/>
  <c r="D20" i="2"/>
  <c r="D27" i="2" s="1"/>
  <c r="D39" i="2" s="1"/>
  <c r="D47" i="2" s="1"/>
  <c r="N13" i="3"/>
  <c r="C13" i="4"/>
  <c r="J27" i="2"/>
  <c r="J39" i="2" s="1"/>
  <c r="J47" i="2" s="1"/>
  <c r="M20" i="2"/>
  <c r="M27" i="2" s="1"/>
  <c r="M39" i="2" s="1"/>
  <c r="M47" i="2" s="1"/>
  <c r="D11" i="4"/>
  <c r="F22" i="2"/>
  <c r="N25" i="2"/>
  <c r="D23" i="4" s="1"/>
  <c r="N13" i="1"/>
  <c r="D8" i="4"/>
  <c r="E9" i="4"/>
  <c r="D27" i="3"/>
  <c r="D39" i="3" s="1"/>
  <c r="D47" i="3" s="1"/>
  <c r="B8" i="4"/>
  <c r="N7" i="3"/>
  <c r="N7" i="1"/>
  <c r="N24" i="1"/>
  <c r="B22" i="4" s="1"/>
  <c r="F27" i="2"/>
  <c r="F39" i="2" s="1"/>
  <c r="F47" i="2" s="1"/>
  <c r="N10" i="2"/>
  <c r="B22" i="2"/>
  <c r="N24" i="2"/>
  <c r="D22" i="4" s="1"/>
  <c r="G6" i="4"/>
  <c r="F8" i="4"/>
  <c r="G10" i="4" s="1"/>
  <c r="F20" i="1"/>
  <c r="F27" i="1" s="1"/>
  <c r="F39" i="1" s="1"/>
  <c r="F47" i="1" s="1"/>
  <c r="N13" i="2"/>
  <c r="N23" i="2"/>
  <c r="D21" i="4" s="1"/>
  <c r="I22" i="2"/>
  <c r="I27" i="2" s="1"/>
  <c r="I39" i="2" s="1"/>
  <c r="I47" i="2" s="1"/>
  <c r="L22" i="2"/>
  <c r="B20" i="3"/>
  <c r="D27" i="1"/>
  <c r="D39" i="1" s="1"/>
  <c r="D47" i="1" s="1"/>
  <c r="H20" i="1"/>
  <c r="H27" i="1" s="1"/>
  <c r="H39" i="1" s="1"/>
  <c r="H47" i="1" s="1"/>
  <c r="B5" i="4"/>
  <c r="C6" i="4" s="1"/>
  <c r="B22" i="1"/>
  <c r="B20" i="2"/>
  <c r="L20" i="2"/>
  <c r="I20" i="3"/>
  <c r="I27" i="3" s="1"/>
  <c r="I39" i="3" s="1"/>
  <c r="I47" i="3" s="1"/>
  <c r="G7" i="4"/>
  <c r="E6" i="4" l="1"/>
  <c r="C7" i="4"/>
  <c r="N20" i="3"/>
  <c r="B27" i="3"/>
  <c r="F20" i="4"/>
  <c r="D20" i="4"/>
  <c r="E22" i="4" s="1"/>
  <c r="C9" i="4"/>
  <c r="G14" i="4"/>
  <c r="E10" i="4"/>
  <c r="D18" i="4"/>
  <c r="N22" i="2"/>
  <c r="C10" i="4"/>
  <c r="E13" i="4"/>
  <c r="E14" i="4"/>
  <c r="E12" i="4"/>
  <c r="F18" i="4"/>
  <c r="G8" i="4" s="1"/>
  <c r="G9" i="4"/>
  <c r="N22" i="1"/>
  <c r="B27" i="1"/>
  <c r="B18" i="4"/>
  <c r="C8" i="4" s="1"/>
  <c r="L27" i="2"/>
  <c r="L39" i="2" s="1"/>
  <c r="L47" i="2" s="1"/>
  <c r="G12" i="4"/>
  <c r="G15" i="4"/>
  <c r="B20" i="4"/>
  <c r="E15" i="4"/>
  <c r="B27" i="2"/>
  <c r="N20" i="2"/>
  <c r="G13" i="4"/>
  <c r="C20" i="4" l="1"/>
  <c r="C23" i="4"/>
  <c r="C21" i="4"/>
  <c r="E32" i="4"/>
  <c r="E5" i="4"/>
  <c r="E43" i="4"/>
  <c r="E27" i="4"/>
  <c r="E39" i="4"/>
  <c r="D25" i="4"/>
  <c r="E42" i="4"/>
  <c r="E16" i="4"/>
  <c r="E28" i="4"/>
  <c r="E34" i="4"/>
  <c r="E31" i="4"/>
  <c r="E30" i="4"/>
  <c r="E35" i="4"/>
  <c r="E40" i="4"/>
  <c r="E33" i="4"/>
  <c r="E41" i="4"/>
  <c r="E29" i="4"/>
  <c r="E20" i="4"/>
  <c r="E21" i="4"/>
  <c r="G31" i="4"/>
  <c r="F25" i="4"/>
  <c r="G28" i="4"/>
  <c r="G40" i="4"/>
  <c r="G43" i="4"/>
  <c r="G32" i="4"/>
  <c r="G39" i="4"/>
  <c r="G16" i="4"/>
  <c r="G34" i="4"/>
  <c r="G29" i="4"/>
  <c r="G35" i="4"/>
  <c r="G33" i="4"/>
  <c r="G41" i="4"/>
  <c r="G30" i="4"/>
  <c r="G5" i="4"/>
  <c r="G27" i="4"/>
  <c r="G42" i="4"/>
  <c r="E11" i="4"/>
  <c r="C29" i="4"/>
  <c r="C30" i="4"/>
  <c r="C41" i="4"/>
  <c r="C31" i="4"/>
  <c r="C35" i="4"/>
  <c r="B25" i="4"/>
  <c r="C28" i="4"/>
  <c r="C34" i="4"/>
  <c r="C33" i="4"/>
  <c r="C11" i="4"/>
  <c r="C40" i="4"/>
  <c r="C16" i="4"/>
  <c r="C27" i="4"/>
  <c r="C42" i="4"/>
  <c r="C43" i="4"/>
  <c r="C39" i="4"/>
  <c r="C32" i="4"/>
  <c r="C5" i="4"/>
  <c r="G11" i="4"/>
  <c r="G23" i="4"/>
  <c r="G21" i="4"/>
  <c r="G20" i="4"/>
  <c r="N27" i="2"/>
  <c r="B39" i="2"/>
  <c r="B39" i="1"/>
  <c r="N27" i="1"/>
  <c r="C22" i="4"/>
  <c r="G22" i="4"/>
  <c r="E8" i="4"/>
  <c r="E23" i="4"/>
  <c r="N27" i="3"/>
  <c r="B39" i="3"/>
  <c r="G18" i="4" l="1"/>
  <c r="C18" i="4"/>
  <c r="N39" i="3"/>
  <c r="B47" i="3"/>
  <c r="N47" i="3" s="1"/>
  <c r="G25" i="4"/>
  <c r="F37" i="4"/>
  <c r="F45" i="4" s="1"/>
  <c r="N39" i="1"/>
  <c r="B47" i="1"/>
  <c r="N47" i="1" s="1"/>
  <c r="B47" i="2"/>
  <c r="N47" i="2" s="1"/>
  <c r="N39" i="2"/>
  <c r="C25" i="4"/>
  <c r="B37" i="4"/>
  <c r="B45" i="4" s="1"/>
  <c r="E18" i="4"/>
  <c r="E25" i="4"/>
  <c r="D37" i="4"/>
  <c r="D45" i="4" s="1"/>
</calcChain>
</file>

<file path=xl/sharedStrings.xml><?xml version="1.0" encoding="utf-8"?>
<sst xmlns="http://schemas.openxmlformats.org/spreadsheetml/2006/main" count="204" uniqueCount="62">
  <si>
    <t>Rentabilitätsplan</t>
  </si>
  <si>
    <t>Januar</t>
  </si>
  <si>
    <t>Februar</t>
  </si>
  <si>
    <t>März</t>
  </si>
  <si>
    <t>April</t>
  </si>
  <si>
    <t xml:space="preserve">Mai </t>
  </si>
  <si>
    <t>Juni</t>
  </si>
  <si>
    <t>Juli</t>
  </si>
  <si>
    <t>August</t>
  </si>
  <si>
    <t>Sept.</t>
  </si>
  <si>
    <t>Okt.</t>
  </si>
  <si>
    <t>Nov.</t>
  </si>
  <si>
    <t>Dez.</t>
  </si>
  <si>
    <t>Gesamt</t>
  </si>
  <si>
    <t>Einnahmen/ Umsatz/ Erlöse</t>
  </si>
  <si>
    <t>Summe Restaurant</t>
  </si>
  <si>
    <t>Speisen</t>
  </si>
  <si>
    <t>Getränke</t>
  </si>
  <si>
    <t>Summe Außer Haus</t>
  </si>
  <si>
    <t>Summe Party Service - Catering</t>
  </si>
  <si>
    <t>Personal</t>
  </si>
  <si>
    <t>Verleihgebühren</t>
  </si>
  <si>
    <t>Summe Handelswaren</t>
  </si>
  <si>
    <t>Einnahmen Gesamt</t>
  </si>
  <si>
    <t>Summe Warenkosten</t>
  </si>
  <si>
    <t>Speisen (35%)</t>
  </si>
  <si>
    <t>Getränke (21%)</t>
  </si>
  <si>
    <t>Handelswaren (80%)</t>
  </si>
  <si>
    <t>Rohertrag</t>
  </si>
  <si>
    <t>Personalkosten</t>
  </si>
  <si>
    <t>Marketing/ Werbung</t>
  </si>
  <si>
    <t>Energie</t>
  </si>
  <si>
    <t>Versicherungen</t>
  </si>
  <si>
    <t>Beiträge/ Abonnements</t>
  </si>
  <si>
    <t>Gema/ GEZ</t>
  </si>
  <si>
    <t>Verwaltungskosten/ Beratung</t>
  </si>
  <si>
    <t>Sonstige Betriebskosten</t>
  </si>
  <si>
    <t>Müll/ Entsorgung</t>
  </si>
  <si>
    <t>Betriebsergebnis I</t>
  </si>
  <si>
    <t>Miete/ Pacht</t>
  </si>
  <si>
    <t>Leasing</t>
  </si>
  <si>
    <t>Reparaturen/ Instandhaltung</t>
  </si>
  <si>
    <t>AfA und GWG</t>
  </si>
  <si>
    <t>Zinsen/ Tilgung/ Geldverkehr</t>
  </si>
  <si>
    <t>Betriebsergebnis II</t>
  </si>
  <si>
    <t>Ergebnis vor Steuern !</t>
  </si>
  <si>
    <t>Ergebnis vor Steuern!</t>
  </si>
  <si>
    <t>in €</t>
  </si>
  <si>
    <t>%</t>
  </si>
  <si>
    <t>Handelswaren</t>
  </si>
  <si>
    <t>Über diese Vorlage</t>
  </si>
  <si>
    <t>Verwenden Sie dieses Arbeitsblatt zur Berechnung einer auf  3 Jahre  angelegten Wirtschaftlichkeitsvorschau.</t>
  </si>
  <si>
    <t>Tipp zum ausdrucken:</t>
  </si>
  <si>
    <t>1. Gehen auf Füllfarbe und wählen keine Füllung.</t>
  </si>
  <si>
    <t>2. Gehen Sie auf Ansicht und klicken Umbruchvorschau an.</t>
  </si>
  <si>
    <t>3. Passen Sie den Druckbereich auf 1 Seite an.</t>
  </si>
  <si>
    <t>Die in Spalte A eingegebenen Texte können durch eigene Angaben überschrieben werden.</t>
  </si>
  <si>
    <t>Für die Richtigkeit der eingegebenen Formeln und die Richtigkeit der daraus resultierenden Ergebnisse 
kann keine Gewährleistung gegeben werden!</t>
  </si>
  <si>
    <t>Teilergebnisse, das Jahresergebnis und die Zusammenfassung werden durch in den Feldern hinterlegte Formeln 
automatisch berechnet.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</si>
  <si>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Änderung der Formeleingaben wirken sich auf die gesamte Vorlage aus!</t>
    </r>
  </si>
  <si>
    <t>Vorschau 3 Jahre</t>
  </si>
  <si>
    <t>Geben Sie in den hellblau hinterlegten Feldern ihre Werte ein.
Immer nur Nettowerte ohne Mehrwertsteuer eingeben.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</si>
</sst>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36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3" fontId="6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/>
    <xf numFmtId="3" fontId="8" fillId="0" borderId="0" xfId="0" applyNumberFormat="1" applyFont="1" applyBorder="1"/>
    <xf numFmtId="3" fontId="9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0" fontId="0" fillId="2" borderId="0" xfId="0" applyFill="1" applyBorder="1"/>
    <xf numFmtId="0" fontId="13" fillId="2" borderId="0" xfId="0" applyFont="1" applyFill="1" applyBorder="1"/>
    <xf numFmtId="0" fontId="0" fillId="0" borderId="0" xfId="0"/>
    <xf numFmtId="0" fontId="0" fillId="0" borderId="11" xfId="0" applyBorder="1"/>
    <xf numFmtId="0" fontId="0" fillId="0" borderId="11" xfId="0" applyBorder="1" applyAlignment="1">
      <alignment wrapText="1"/>
    </xf>
    <xf numFmtId="0" fontId="14" fillId="0" borderId="0" xfId="0" applyFont="1"/>
    <xf numFmtId="0" fontId="15" fillId="3" borderId="6" xfId="0" applyFont="1" applyFill="1" applyBorder="1" applyAlignment="1">
      <alignment horizontal="center"/>
    </xf>
    <xf numFmtId="0" fontId="0" fillId="0" borderId="2" xfId="0" applyBorder="1"/>
    <xf numFmtId="0" fontId="0" fillId="2" borderId="11" xfId="0" applyFill="1" applyBorder="1"/>
    <xf numFmtId="3" fontId="5" fillId="4" borderId="1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3" fontId="4" fillId="4" borderId="12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7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/>
    <xf numFmtId="3" fontId="5" fillId="3" borderId="8" xfId="0" applyNumberFormat="1" applyFont="1" applyFill="1" applyBorder="1" applyAlignment="1"/>
    <xf numFmtId="3" fontId="5" fillId="3" borderId="9" xfId="0" applyNumberFormat="1" applyFont="1" applyFill="1" applyBorder="1" applyAlignment="1"/>
    <xf numFmtId="3" fontId="5" fillId="3" borderId="10" xfId="0" applyNumberFormat="1" applyFont="1" applyFill="1" applyBorder="1" applyAlignment="1"/>
    <xf numFmtId="3" fontId="4" fillId="3" borderId="11" xfId="0" applyNumberFormat="1" applyFont="1" applyFill="1" applyBorder="1" applyAlignment="1">
      <alignment horizontal="left" indent="1"/>
    </xf>
    <xf numFmtId="3" fontId="4" fillId="3" borderId="12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/>
    <xf numFmtId="3" fontId="4" fillId="3" borderId="6" xfId="0" applyNumberFormat="1" applyFont="1" applyFill="1" applyBorder="1"/>
    <xf numFmtId="3" fontId="5" fillId="3" borderId="2" xfId="0" applyNumberFormat="1" applyFont="1" applyFill="1" applyBorder="1"/>
    <xf numFmtId="3" fontId="4" fillId="3" borderId="16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3" fontId="4" fillId="3" borderId="18" xfId="0" applyNumberFormat="1" applyFont="1" applyFill="1" applyBorder="1" applyAlignment="1">
      <alignment horizontal="center"/>
    </xf>
    <xf numFmtId="3" fontId="4" fillId="3" borderId="19" xfId="0" applyNumberFormat="1" applyFont="1" applyFill="1" applyBorder="1" applyAlignment="1"/>
    <xf numFmtId="164" fontId="4" fillId="3" borderId="20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/>
    <xf numFmtId="3" fontId="4" fillId="3" borderId="10" xfId="0" applyNumberFormat="1" applyFont="1" applyFill="1" applyBorder="1" applyAlignment="1"/>
    <xf numFmtId="3" fontId="5" fillId="3" borderId="12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/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/>
    <xf numFmtId="3" fontId="5" fillId="3" borderId="18" xfId="0" applyNumberFormat="1" applyFont="1" applyFill="1" applyBorder="1" applyAlignment="1"/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left" indent="2"/>
    </xf>
    <xf numFmtId="3" fontId="4" fillId="3" borderId="6" xfId="0" applyNumberFormat="1" applyFont="1" applyFill="1" applyBorder="1" applyAlignment="1">
      <alignment horizontal="left" indent="2"/>
    </xf>
    <xf numFmtId="3" fontId="4" fillId="3" borderId="17" xfId="0" applyNumberFormat="1" applyFont="1" applyFill="1" applyBorder="1" applyAlignment="1"/>
    <xf numFmtId="3" fontId="4" fillId="3" borderId="6" xfId="0" applyNumberFormat="1" applyFont="1" applyFill="1" applyBorder="1" applyAlignment="1">
      <alignment horizontal="left" indent="1"/>
    </xf>
    <xf numFmtId="3" fontId="4" fillId="3" borderId="11" xfId="0" applyNumberFormat="1" applyFont="1" applyFill="1" applyBorder="1" applyAlignment="1">
      <alignment horizontal="left"/>
    </xf>
    <xf numFmtId="0" fontId="0" fillId="2" borderId="30" xfId="0" applyFill="1" applyBorder="1"/>
    <xf numFmtId="0" fontId="13" fillId="0" borderId="30" xfId="0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3" fontId="5" fillId="3" borderId="11" xfId="0" applyNumberFormat="1" applyFont="1" applyFill="1" applyBorder="1" applyAlignment="1">
      <alignment horizontal="left" indent="1"/>
    </xf>
    <xf numFmtId="3" fontId="5" fillId="4" borderId="25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5" fillId="4" borderId="25" xfId="0" applyFont="1" applyFill="1" applyBorder="1"/>
    <xf numFmtId="3" fontId="5" fillId="4" borderId="25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4" borderId="25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6" xfId="0" applyFont="1" applyFill="1" applyBorder="1" applyAlignment="1"/>
    <xf numFmtId="3" fontId="8" fillId="3" borderId="7" xfId="0" applyNumberFormat="1" applyFont="1" applyFill="1" applyBorder="1" applyAlignment="1">
      <alignment horizontal="center"/>
    </xf>
    <xf numFmtId="3" fontId="8" fillId="3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3" fontId="9" fillId="3" borderId="9" xfId="0" applyNumberFormat="1" applyFont="1" applyFill="1" applyBorder="1" applyAlignment="1"/>
    <xf numFmtId="3" fontId="9" fillId="3" borderId="10" xfId="0" applyNumberFormat="1" applyFont="1" applyFill="1" applyBorder="1" applyAlignment="1"/>
    <xf numFmtId="3" fontId="8" fillId="3" borderId="12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/>
    <xf numFmtId="3" fontId="8" fillId="3" borderId="2" xfId="0" applyNumberFormat="1" applyFont="1" applyFill="1" applyBorder="1"/>
    <xf numFmtId="3" fontId="8" fillId="3" borderId="11" xfId="0" applyNumberFormat="1" applyFont="1" applyFill="1" applyBorder="1" applyAlignment="1">
      <alignment horizontal="left" indent="1"/>
    </xf>
    <xf numFmtId="3" fontId="9" fillId="3" borderId="11" xfId="0" applyNumberFormat="1" applyFont="1" applyFill="1" applyBorder="1" applyAlignment="1">
      <alignment horizontal="left" indent="1"/>
    </xf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1" xfId="0" applyNumberFormat="1" applyFont="1" applyFill="1" applyBorder="1" applyAlignment="1">
      <alignment horizontal="left" indent="2"/>
    </xf>
    <xf numFmtId="3" fontId="8" fillId="3" borderId="6" xfId="0" applyNumberFormat="1" applyFont="1" applyFill="1" applyBorder="1" applyAlignment="1">
      <alignment horizontal="left" indent="2"/>
    </xf>
    <xf numFmtId="3" fontId="8" fillId="3" borderId="6" xfId="0" applyNumberFormat="1" applyFont="1" applyFill="1" applyBorder="1" applyAlignment="1">
      <alignment horizontal="left" indent="1"/>
    </xf>
    <xf numFmtId="3" fontId="8" fillId="3" borderId="11" xfId="0" applyNumberFormat="1" applyFont="1" applyFill="1" applyBorder="1" applyAlignment="1">
      <alignment horizontal="left"/>
    </xf>
    <xf numFmtId="3" fontId="8" fillId="3" borderId="16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/>
    <xf numFmtId="3" fontId="8" fillId="3" borderId="20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9" fillId="3" borderId="12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/>
    <xf numFmtId="3" fontId="9" fillId="3" borderId="16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/>
    <xf numFmtId="3" fontId="9" fillId="3" borderId="18" xfId="0" applyNumberFormat="1" applyFont="1" applyFill="1" applyBorder="1" applyAlignment="1"/>
    <xf numFmtId="164" fontId="8" fillId="3" borderId="20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/>
    <xf numFmtId="3" fontId="9" fillId="3" borderId="7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/>
    <xf numFmtId="0" fontId="5" fillId="3" borderId="27" xfId="0" applyFont="1" applyFill="1" applyBorder="1"/>
    <xf numFmtId="0" fontId="5" fillId="3" borderId="0" xfId="0" applyFont="1" applyFill="1"/>
    <xf numFmtId="3" fontId="10" fillId="3" borderId="16" xfId="0" applyNumberFormat="1" applyFont="1" applyFill="1" applyBorder="1" applyAlignment="1">
      <alignment horizontal="center"/>
    </xf>
    <xf numFmtId="3" fontId="10" fillId="3" borderId="17" xfId="0" applyNumberFormat="1" applyFont="1" applyFill="1" applyBorder="1" applyAlignment="1"/>
    <xf numFmtId="3" fontId="10" fillId="3" borderId="18" xfId="0" applyNumberFormat="1" applyFont="1" applyFill="1" applyBorder="1" applyAlignment="1"/>
    <xf numFmtId="0" fontId="0" fillId="2" borderId="0" xfId="0" applyFont="1" applyFill="1" applyBorder="1"/>
    <xf numFmtId="3" fontId="8" fillId="4" borderId="12" xfId="0" applyNumberFormat="1" applyFont="1" applyFill="1" applyBorder="1" applyAlignment="1">
      <alignment horizontal="center"/>
    </xf>
    <xf numFmtId="3" fontId="8" fillId="3" borderId="17" xfId="0" applyNumberFormat="1" applyFont="1" applyFill="1" applyBorder="1" applyAlignment="1"/>
    <xf numFmtId="0" fontId="3" fillId="3" borderId="2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8" fillId="3" borderId="25" xfId="0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9" fontId="5" fillId="3" borderId="22" xfId="0" applyNumberFormat="1" applyFont="1" applyFill="1" applyBorder="1" applyAlignment="1">
      <alignment horizontal="right"/>
    </xf>
    <xf numFmtId="3" fontId="5" fillId="3" borderId="22" xfId="0" applyNumberFormat="1" applyFont="1" applyFill="1" applyBorder="1" applyAlignment="1">
      <alignment horizontal="right"/>
    </xf>
    <xf numFmtId="9" fontId="5" fillId="3" borderId="23" xfId="0" applyNumberFormat="1" applyFont="1" applyFill="1" applyBorder="1" applyAlignment="1">
      <alignment horizontal="right"/>
    </xf>
    <xf numFmtId="3" fontId="4" fillId="3" borderId="26" xfId="0" applyNumberFormat="1" applyFont="1" applyFill="1" applyBorder="1" applyAlignment="1">
      <alignment horizontal="right"/>
    </xf>
    <xf numFmtId="9" fontId="4" fillId="3" borderId="0" xfId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9" fontId="4" fillId="3" borderId="27" xfId="1" applyFont="1" applyFill="1" applyBorder="1" applyAlignment="1">
      <alignment horizontal="right"/>
    </xf>
    <xf numFmtId="3" fontId="5" fillId="3" borderId="26" xfId="0" applyNumberFormat="1" applyFont="1" applyFill="1" applyBorder="1" applyAlignment="1">
      <alignment horizontal="right"/>
    </xf>
    <xf numFmtId="9" fontId="5" fillId="3" borderId="0" xfId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9" fontId="5" fillId="3" borderId="27" xfId="1" applyFont="1" applyFill="1" applyBorder="1" applyAlignment="1">
      <alignment horizontal="right"/>
    </xf>
    <xf numFmtId="3" fontId="4" fillId="3" borderId="26" xfId="0" applyNumberFormat="1" applyFont="1" applyFill="1" applyBorder="1"/>
    <xf numFmtId="3" fontId="4" fillId="3" borderId="0" xfId="0" applyNumberFormat="1" applyFont="1" applyFill="1" applyBorder="1"/>
    <xf numFmtId="9" fontId="5" fillId="3" borderId="0" xfId="0" applyNumberFormat="1" applyFont="1" applyFill="1" applyBorder="1" applyAlignment="1">
      <alignment horizontal="right"/>
    </xf>
    <xf numFmtId="9" fontId="5" fillId="3" borderId="27" xfId="0" applyNumberFormat="1" applyFont="1" applyFill="1" applyBorder="1" applyAlignment="1">
      <alignment horizontal="right"/>
    </xf>
    <xf numFmtId="9" fontId="4" fillId="3" borderId="0" xfId="0" applyNumberFormat="1" applyFont="1" applyFill="1" applyBorder="1" applyAlignment="1">
      <alignment horizontal="right"/>
    </xf>
    <xf numFmtId="9" fontId="4" fillId="3" borderId="27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9" fontId="5" fillId="3" borderId="1" xfId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9" fontId="5" fillId="3" borderId="1" xfId="0" applyNumberFormat="1" applyFont="1" applyFill="1" applyBorder="1" applyAlignment="1">
      <alignment horizontal="right"/>
    </xf>
    <xf numFmtId="9" fontId="5" fillId="3" borderId="25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9" fontId="4" fillId="3" borderId="3" xfId="1" applyFont="1" applyFill="1" applyBorder="1" applyAlignment="1">
      <alignment horizontal="right"/>
    </xf>
    <xf numFmtId="9" fontId="4" fillId="3" borderId="3" xfId="0" applyNumberFormat="1" applyFont="1" applyFill="1" applyBorder="1" applyAlignment="1">
      <alignment horizontal="right"/>
    </xf>
    <xf numFmtId="9" fontId="4" fillId="3" borderId="28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3" fontId="5" fillId="3" borderId="0" xfId="0" applyNumberFormat="1" applyFont="1" applyFill="1" applyBorder="1"/>
    <xf numFmtId="9" fontId="5" fillId="3" borderId="0" xfId="1" applyFont="1" applyFill="1" applyBorder="1"/>
    <xf numFmtId="9" fontId="5" fillId="3" borderId="0" xfId="0" applyNumberFormat="1" applyFont="1" applyFill="1" applyBorder="1"/>
    <xf numFmtId="9" fontId="5" fillId="3" borderId="27" xfId="0" applyNumberFormat="1" applyFont="1" applyFill="1" applyBorder="1"/>
    <xf numFmtId="164" fontId="4" fillId="3" borderId="29" xfId="0" applyNumberFormat="1" applyFont="1" applyFill="1" applyBorder="1"/>
    <xf numFmtId="9" fontId="4" fillId="3" borderId="3" xfId="1" applyFont="1" applyFill="1" applyBorder="1"/>
    <xf numFmtId="164" fontId="4" fillId="3" borderId="3" xfId="0" applyNumberFormat="1" applyFont="1" applyFill="1" applyBorder="1"/>
    <xf numFmtId="9" fontId="4" fillId="3" borderId="28" xfId="1" applyFont="1" applyFill="1" applyBorder="1"/>
    <xf numFmtId="3" fontId="4" fillId="3" borderId="21" xfId="0" applyNumberFormat="1" applyFont="1" applyFill="1" applyBorder="1"/>
    <xf numFmtId="9" fontId="4" fillId="3" borderId="22" xfId="1" applyFont="1" applyFill="1" applyBorder="1" applyAlignment="1">
      <alignment horizontal="right"/>
    </xf>
    <xf numFmtId="3" fontId="4" fillId="3" borderId="22" xfId="0" applyNumberFormat="1" applyFont="1" applyFill="1" applyBorder="1"/>
    <xf numFmtId="9" fontId="4" fillId="3" borderId="22" xfId="0" applyNumberFormat="1" applyFont="1" applyFill="1" applyBorder="1" applyAlignment="1">
      <alignment horizontal="right"/>
    </xf>
    <xf numFmtId="9" fontId="4" fillId="3" borderId="23" xfId="0" applyNumberFormat="1" applyFont="1" applyFill="1" applyBorder="1" applyAlignment="1">
      <alignment horizontal="right"/>
    </xf>
    <xf numFmtId="9" fontId="4" fillId="3" borderId="0" xfId="1" applyFont="1" applyFill="1" applyBorder="1"/>
    <xf numFmtId="9" fontId="4" fillId="3" borderId="27" xfId="1" applyFont="1" applyFill="1" applyBorder="1"/>
    <xf numFmtId="3" fontId="5" fillId="3" borderId="24" xfId="0" applyNumberFormat="1" applyFont="1" applyFill="1" applyBorder="1"/>
    <xf numFmtId="9" fontId="5" fillId="3" borderId="1" xfId="1" applyFont="1" applyFill="1" applyBorder="1"/>
    <xf numFmtId="3" fontId="5" fillId="3" borderId="1" xfId="0" applyNumberFormat="1" applyFont="1" applyFill="1" applyBorder="1"/>
    <xf numFmtId="3" fontId="5" fillId="3" borderId="25" xfId="0" applyNumberFormat="1" applyFont="1" applyFill="1" applyBorder="1"/>
    <xf numFmtId="38" fontId="4" fillId="3" borderId="3" xfId="0" applyNumberFormat="1" applyFont="1" applyFill="1" applyBorder="1"/>
    <xf numFmtId="38" fontId="4" fillId="3" borderId="3" xfId="1" applyNumberFormat="1" applyFont="1" applyFill="1" applyBorder="1"/>
    <xf numFmtId="38" fontId="5" fillId="3" borderId="3" xfId="0" applyNumberFormat="1" applyFont="1" applyFill="1" applyBorder="1"/>
    <xf numFmtId="38" fontId="5" fillId="3" borderId="28" xfId="0" applyNumberFormat="1" applyFont="1" applyFill="1" applyBorder="1"/>
    <xf numFmtId="3" fontId="5" fillId="3" borderId="21" xfId="0" applyNumberFormat="1" applyFont="1" applyFill="1" applyBorder="1"/>
    <xf numFmtId="9" fontId="5" fillId="3" borderId="22" xfId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8" fontId="5" fillId="3" borderId="3" xfId="1" applyNumberFormat="1" applyFont="1" applyFill="1" applyBorder="1"/>
    <xf numFmtId="0" fontId="11" fillId="3" borderId="21" xfId="0" applyFont="1" applyFill="1" applyBorder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0" fillId="0" borderId="1" xfId="0" applyBorder="1"/>
    <xf numFmtId="3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3" fillId="3" borderId="6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7F9D-D909-4B40-918F-406D52977E1D}">
  <dimension ref="B1:F19"/>
  <sheetViews>
    <sheetView showGridLines="0" workbookViewId="0">
      <selection activeCell="B18" sqref="B18"/>
    </sheetView>
  </sheetViews>
  <sheetFormatPr baseColWidth="10" defaultRowHeight="15" x14ac:dyDescent="0.25"/>
  <cols>
    <col min="2" max="2" width="100.7109375" customWidth="1"/>
  </cols>
  <sheetData>
    <row r="1" spans="2:6" ht="15.75" thickBot="1" x14ac:dyDescent="0.3"/>
    <row r="2" spans="2:6" ht="47.25" thickBot="1" x14ac:dyDescent="0.75">
      <c r="B2" s="13" t="s">
        <v>50</v>
      </c>
    </row>
    <row r="3" spans="2:6" x14ac:dyDescent="0.25">
      <c r="B3" s="14"/>
    </row>
    <row r="4" spans="2:6" x14ac:dyDescent="0.25">
      <c r="B4" s="11" t="s">
        <v>51</v>
      </c>
    </row>
    <row r="5" spans="2:6" x14ac:dyDescent="0.25">
      <c r="B5" s="10"/>
    </row>
    <row r="6" spans="2:6" ht="30" x14ac:dyDescent="0.25">
      <c r="B6" s="11" t="s">
        <v>61</v>
      </c>
    </row>
    <row r="7" spans="2:6" s="65" customFormat="1" ht="30" customHeight="1" x14ac:dyDescent="0.25">
      <c r="B7" s="62" t="s">
        <v>58</v>
      </c>
    </row>
    <row r="8" spans="2:6" s="65" customFormat="1" x14ac:dyDescent="0.25">
      <c r="B8" s="10" t="s">
        <v>56</v>
      </c>
    </row>
    <row r="9" spans="2:6" s="65" customFormat="1" x14ac:dyDescent="0.25">
      <c r="B9" s="64"/>
    </row>
    <row r="10" spans="2:6" s="63" customFormat="1" x14ac:dyDescent="0.25">
      <c r="B10" s="62" t="s">
        <v>59</v>
      </c>
    </row>
    <row r="11" spans="2:6" ht="30.75" thickBot="1" x14ac:dyDescent="0.3">
      <c r="B11" s="61" t="s">
        <v>57</v>
      </c>
    </row>
    <row r="12" spans="2:6" s="9" customFormat="1" ht="15.75" thickBot="1" x14ac:dyDescent="0.3">
      <c r="B12" s="193" t="s">
        <v>52</v>
      </c>
    </row>
    <row r="13" spans="2:6" x14ac:dyDescent="0.25">
      <c r="B13" s="15" t="s">
        <v>53</v>
      </c>
      <c r="C13" s="7"/>
      <c r="D13" s="7"/>
      <c r="E13" s="7"/>
      <c r="F13" s="7"/>
    </row>
    <row r="14" spans="2:6" x14ac:dyDescent="0.25">
      <c r="B14" s="15" t="s">
        <v>54</v>
      </c>
      <c r="C14" s="7"/>
      <c r="D14" s="7"/>
      <c r="E14" s="7"/>
      <c r="F14" s="7"/>
    </row>
    <row r="15" spans="2:6" ht="15.75" thickBot="1" x14ac:dyDescent="0.3">
      <c r="B15" s="60" t="s">
        <v>55</v>
      </c>
      <c r="C15" s="7"/>
      <c r="D15" s="7"/>
      <c r="E15" s="7"/>
      <c r="F15" s="7"/>
    </row>
    <row r="19" spans="2:2" x14ac:dyDescent="0.25">
      <c r="B19" s="12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showGridLines="0" topLeftCell="A16" zoomScaleNormal="100" workbookViewId="0">
      <selection activeCell="B13" sqref="B13"/>
    </sheetView>
  </sheetViews>
  <sheetFormatPr baseColWidth="10" defaultColWidth="10.7109375" defaultRowHeight="15" x14ac:dyDescent="0.25"/>
  <cols>
    <col min="1" max="1" width="35" bestFit="1" customWidth="1"/>
    <col min="2" max="2" width="7.85546875" bestFit="1" customWidth="1"/>
    <col min="3" max="3" width="9" bestFit="1" customWidth="1"/>
    <col min="4" max="8" width="7.85546875" bestFit="1" customWidth="1"/>
    <col min="9" max="9" width="8" bestFit="1" customWidth="1"/>
    <col min="10" max="13" width="7.85546875" bestFit="1" customWidth="1"/>
    <col min="14" max="14" width="9" bestFit="1" customWidth="1"/>
  </cols>
  <sheetData>
    <row r="1" spans="1:22" x14ac:dyDescent="0.2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2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22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22" ht="15.75" thickBot="1" x14ac:dyDescent="0.3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22" ht="27" thickBot="1" x14ac:dyDescent="0.45">
      <c r="A5" s="17">
        <v>2021</v>
      </c>
      <c r="B5" s="23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5" t="s">
        <v>12</v>
      </c>
      <c r="N5" s="26" t="s">
        <v>13</v>
      </c>
      <c r="P5" s="7"/>
      <c r="Q5" s="7"/>
      <c r="R5" s="7"/>
      <c r="S5" s="7"/>
      <c r="T5" s="7"/>
      <c r="U5" s="7"/>
      <c r="V5" s="7"/>
    </row>
    <row r="6" spans="1:22" x14ac:dyDescent="0.25">
      <c r="A6" s="27" t="s">
        <v>14</v>
      </c>
      <c r="B6" s="28"/>
      <c r="C6" s="29"/>
      <c r="D6" s="29"/>
      <c r="E6" s="29"/>
      <c r="F6" s="29"/>
      <c r="G6" s="29"/>
      <c r="H6" s="30"/>
      <c r="I6" s="30"/>
      <c r="J6" s="30"/>
      <c r="K6" s="30"/>
      <c r="L6" s="30"/>
      <c r="M6" s="31"/>
      <c r="N6" s="32"/>
      <c r="P6" s="8"/>
      <c r="Q6" s="7"/>
      <c r="R6" s="7"/>
      <c r="S6" s="7"/>
      <c r="T6" s="7"/>
      <c r="U6" s="7"/>
      <c r="V6" s="7"/>
    </row>
    <row r="7" spans="1:22" x14ac:dyDescent="0.25">
      <c r="A7" s="33" t="s">
        <v>15</v>
      </c>
      <c r="B7" s="34">
        <f>SUM(B8:B9)</f>
        <v>35000</v>
      </c>
      <c r="C7" s="35">
        <f t="shared" ref="C7:M7" si="0">SUM(C8:C9)</f>
        <v>0</v>
      </c>
      <c r="D7" s="35">
        <f t="shared" si="0"/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6">
        <f t="shared" si="0"/>
        <v>0</v>
      </c>
      <c r="N7" s="37">
        <f>SUM(B7:M7)</f>
        <v>35000</v>
      </c>
      <c r="P7" s="7"/>
      <c r="Q7" s="7"/>
      <c r="R7" s="7"/>
      <c r="S7" s="7"/>
      <c r="T7" s="7"/>
      <c r="U7" s="7"/>
      <c r="V7" s="7"/>
    </row>
    <row r="8" spans="1:22" x14ac:dyDescent="0.25">
      <c r="A8" s="66" t="s">
        <v>16</v>
      </c>
      <c r="B8" s="16">
        <v>20000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>
        <f t="shared" ref="N8:N47" si="1">SUM(B8:M8)</f>
        <v>20000</v>
      </c>
      <c r="P8" s="7"/>
      <c r="Q8" s="7"/>
      <c r="R8" s="7"/>
      <c r="S8" s="7"/>
      <c r="T8" s="7"/>
      <c r="U8" s="7"/>
      <c r="V8" s="7"/>
    </row>
    <row r="9" spans="1:22" x14ac:dyDescent="0.25">
      <c r="A9" s="66" t="s">
        <v>17</v>
      </c>
      <c r="B9" s="16">
        <v>15000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8">
        <f t="shared" si="1"/>
        <v>15000</v>
      </c>
      <c r="P9" s="7"/>
      <c r="Q9" s="7"/>
      <c r="R9" s="7"/>
      <c r="S9" s="7"/>
      <c r="T9" s="7"/>
      <c r="U9" s="7"/>
      <c r="V9" s="7"/>
    </row>
    <row r="10" spans="1:22" x14ac:dyDescent="0.25">
      <c r="A10" s="33" t="s">
        <v>18</v>
      </c>
      <c r="B10" s="34">
        <f>SUM(B11:B12)</f>
        <v>0</v>
      </c>
      <c r="C10" s="35">
        <f t="shared" ref="C10:M10" si="2">SUM(C11:C12)</f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6">
        <f t="shared" si="2"/>
        <v>0</v>
      </c>
      <c r="N10" s="37">
        <f t="shared" si="1"/>
        <v>0</v>
      </c>
      <c r="P10" s="7"/>
      <c r="Q10" s="7"/>
      <c r="R10" s="7"/>
      <c r="S10" s="7"/>
      <c r="T10" s="7"/>
      <c r="U10" s="7"/>
      <c r="V10" s="7"/>
    </row>
    <row r="11" spans="1:22" x14ac:dyDescent="0.25">
      <c r="A11" s="66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8">
        <f t="shared" si="1"/>
        <v>0</v>
      </c>
      <c r="P11" s="8"/>
      <c r="Q11" s="8"/>
      <c r="R11" s="8"/>
      <c r="S11" s="8"/>
      <c r="T11" s="8"/>
      <c r="U11" s="7"/>
      <c r="V11" s="7"/>
    </row>
    <row r="12" spans="1:22" x14ac:dyDescent="0.25">
      <c r="A12" s="6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8">
        <f t="shared" si="1"/>
        <v>0</v>
      </c>
      <c r="P12" s="8"/>
      <c r="Q12" s="8"/>
      <c r="R12" s="8"/>
      <c r="S12" s="8"/>
      <c r="T12" s="8"/>
      <c r="U12" s="7"/>
      <c r="V12" s="7"/>
    </row>
    <row r="13" spans="1:22" x14ac:dyDescent="0.25">
      <c r="A13" s="33" t="s">
        <v>19</v>
      </c>
      <c r="B13" s="34">
        <f>SUM(B14:B17)</f>
        <v>0</v>
      </c>
      <c r="C13" s="35">
        <f t="shared" ref="C13:M13" si="3">SUM(C14:C17)</f>
        <v>0</v>
      </c>
      <c r="D13" s="35">
        <f t="shared" si="3"/>
        <v>0</v>
      </c>
      <c r="E13" s="35">
        <f t="shared" si="3"/>
        <v>0</v>
      </c>
      <c r="F13" s="35">
        <f t="shared" si="3"/>
        <v>0</v>
      </c>
      <c r="G13" s="35">
        <f t="shared" si="3"/>
        <v>0</v>
      </c>
      <c r="H13" s="35">
        <f t="shared" si="3"/>
        <v>0</v>
      </c>
      <c r="I13" s="35">
        <f t="shared" si="3"/>
        <v>0</v>
      </c>
      <c r="J13" s="35">
        <f t="shared" si="3"/>
        <v>0</v>
      </c>
      <c r="K13" s="35">
        <f t="shared" si="3"/>
        <v>0</v>
      </c>
      <c r="L13" s="35">
        <f t="shared" si="3"/>
        <v>0</v>
      </c>
      <c r="M13" s="36">
        <f t="shared" si="3"/>
        <v>0</v>
      </c>
      <c r="N13" s="37">
        <f t="shared" si="1"/>
        <v>0</v>
      </c>
      <c r="P13" s="7"/>
      <c r="Q13" s="7"/>
      <c r="R13" s="7"/>
      <c r="S13" s="7"/>
      <c r="T13" s="7"/>
      <c r="U13" s="7"/>
      <c r="V13" s="7"/>
    </row>
    <row r="14" spans="1:22" x14ac:dyDescent="0.25">
      <c r="A14" s="66" t="s">
        <v>16</v>
      </c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48">
        <f t="shared" si="1"/>
        <v>0</v>
      </c>
      <c r="P14" s="8"/>
      <c r="Q14" s="7"/>
      <c r="R14" s="7"/>
      <c r="S14" s="7"/>
      <c r="T14" s="7"/>
      <c r="U14" s="7"/>
      <c r="V14" s="7"/>
    </row>
    <row r="15" spans="1:22" x14ac:dyDescent="0.25">
      <c r="A15" s="66" t="s">
        <v>17</v>
      </c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8">
        <f t="shared" si="1"/>
        <v>0</v>
      </c>
      <c r="P15" s="121"/>
      <c r="Q15" s="7"/>
      <c r="R15" s="7"/>
      <c r="S15" s="7"/>
      <c r="T15" s="7"/>
      <c r="U15" s="7"/>
      <c r="V15" s="7"/>
    </row>
    <row r="16" spans="1:22" x14ac:dyDescent="0.25">
      <c r="A16" s="66" t="s">
        <v>20</v>
      </c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8">
        <f t="shared" si="1"/>
        <v>0</v>
      </c>
      <c r="P16" s="7"/>
      <c r="Q16" s="7"/>
      <c r="R16" s="7"/>
      <c r="S16" s="7"/>
      <c r="T16" s="7"/>
      <c r="U16" s="7"/>
      <c r="V16" s="7"/>
    </row>
    <row r="17" spans="1:22" x14ac:dyDescent="0.25">
      <c r="A17" s="66" t="s">
        <v>21</v>
      </c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8">
        <f t="shared" si="1"/>
        <v>0</v>
      </c>
      <c r="P17" s="7"/>
      <c r="Q17" s="7"/>
      <c r="R17" s="7"/>
      <c r="S17" s="7"/>
      <c r="T17" s="7"/>
      <c r="U17" s="7"/>
      <c r="V17" s="7"/>
    </row>
    <row r="18" spans="1:22" x14ac:dyDescent="0.25">
      <c r="A18" s="33" t="s">
        <v>22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37">
        <f t="shared" si="1"/>
        <v>0</v>
      </c>
      <c r="P18" s="7"/>
      <c r="Q18" s="7"/>
      <c r="R18" s="7"/>
      <c r="S18" s="7"/>
      <c r="T18" s="7"/>
      <c r="U18" s="7"/>
      <c r="V18" s="7"/>
    </row>
    <row r="19" spans="1:22" ht="15.75" thickBot="1" x14ac:dyDescent="0.3">
      <c r="A19" s="33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3"/>
      <c r="P19" s="7"/>
      <c r="Q19" s="7"/>
      <c r="R19" s="7"/>
      <c r="S19" s="7"/>
      <c r="T19" s="7"/>
      <c r="U19" s="7"/>
      <c r="V19" s="7"/>
    </row>
    <row r="20" spans="1:22" ht="15.75" thickBot="1" x14ac:dyDescent="0.3">
      <c r="A20" s="38" t="s">
        <v>23</v>
      </c>
      <c r="B20" s="44">
        <f>SUM(B7+B10+B13+B18)</f>
        <v>35000</v>
      </c>
      <c r="C20" s="44">
        <f>SUM(C7+C10+C13+C18)</f>
        <v>0</v>
      </c>
      <c r="D20" s="44">
        <f t="shared" ref="D20:M20" si="4">SUM(D7+D10+D13+D18)</f>
        <v>0</v>
      </c>
      <c r="E20" s="44">
        <f t="shared" si="4"/>
        <v>0</v>
      </c>
      <c r="F20" s="44">
        <f t="shared" si="4"/>
        <v>0</v>
      </c>
      <c r="G20" s="44">
        <f t="shared" si="4"/>
        <v>0</v>
      </c>
      <c r="H20" s="44">
        <f t="shared" si="4"/>
        <v>0</v>
      </c>
      <c r="I20" s="44">
        <f t="shared" si="4"/>
        <v>0</v>
      </c>
      <c r="J20" s="44">
        <f t="shared" si="4"/>
        <v>0</v>
      </c>
      <c r="K20" s="44">
        <f t="shared" si="4"/>
        <v>0</v>
      </c>
      <c r="L20" s="44">
        <f t="shared" si="4"/>
        <v>0</v>
      </c>
      <c r="M20" s="44">
        <f t="shared" si="4"/>
        <v>0</v>
      </c>
      <c r="N20" s="45">
        <f t="shared" si="1"/>
        <v>35000</v>
      </c>
      <c r="P20" s="8"/>
      <c r="Q20" s="7"/>
      <c r="R20" s="7"/>
      <c r="S20" s="7"/>
      <c r="T20" s="7"/>
      <c r="U20" s="7"/>
      <c r="V20" s="7"/>
    </row>
    <row r="21" spans="1:22" x14ac:dyDescent="0.25">
      <c r="A21" s="39"/>
      <c r="B21" s="28"/>
      <c r="C21" s="29"/>
      <c r="D21" s="29"/>
      <c r="E21" s="29"/>
      <c r="F21" s="29"/>
      <c r="G21" s="29"/>
      <c r="H21" s="30"/>
      <c r="I21" s="30"/>
      <c r="J21" s="30"/>
      <c r="K21" s="30"/>
      <c r="L21" s="30"/>
      <c r="M21" s="31"/>
      <c r="N21" s="46"/>
      <c r="P21" s="7"/>
      <c r="Q21" s="7"/>
      <c r="R21" s="7"/>
      <c r="S21" s="7"/>
      <c r="T21" s="7"/>
      <c r="U21" s="7"/>
      <c r="V21" s="7"/>
    </row>
    <row r="22" spans="1:22" x14ac:dyDescent="0.25">
      <c r="A22" s="33" t="s">
        <v>24</v>
      </c>
      <c r="B22" s="34">
        <f>SUM(B23:B25)</f>
        <v>10144.267497208673</v>
      </c>
      <c r="C22" s="35">
        <f>SUM(C23:C25)</f>
        <v>0</v>
      </c>
      <c r="D22" s="35">
        <f t="shared" ref="D22:M22" si="5">SUM(D23:D25)</f>
        <v>0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35">
        <f t="shared" si="5"/>
        <v>0</v>
      </c>
      <c r="I22" s="35">
        <f t="shared" si="5"/>
        <v>0</v>
      </c>
      <c r="J22" s="35">
        <f t="shared" si="5"/>
        <v>0</v>
      </c>
      <c r="K22" s="35">
        <f t="shared" si="5"/>
        <v>0</v>
      </c>
      <c r="L22" s="35">
        <f t="shared" si="5"/>
        <v>0</v>
      </c>
      <c r="M22" s="36">
        <f t="shared" si="5"/>
        <v>0</v>
      </c>
      <c r="N22" s="37">
        <f t="shared" si="1"/>
        <v>10144.267497208673</v>
      </c>
      <c r="P22" s="7"/>
      <c r="Q22" s="7"/>
      <c r="R22" s="7"/>
      <c r="S22" s="7"/>
      <c r="T22" s="7"/>
      <c r="U22" s="7"/>
      <c r="V22" s="7"/>
    </row>
    <row r="23" spans="1:22" x14ac:dyDescent="0.25">
      <c r="A23" s="55" t="s">
        <v>25</v>
      </c>
      <c r="B23" s="47">
        <f>SUM(B8+B11+B14)/2.86</f>
        <v>6993.0069930069931</v>
      </c>
      <c r="C23" s="47">
        <f t="shared" ref="C23:M23" si="6">SUM(C8+C11+C14)/2.86</f>
        <v>0</v>
      </c>
      <c r="D23" s="47">
        <f t="shared" si="6"/>
        <v>0</v>
      </c>
      <c r="E23" s="47">
        <f t="shared" si="6"/>
        <v>0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7">
        <f t="shared" si="6"/>
        <v>0</v>
      </c>
      <c r="J23" s="47">
        <f t="shared" si="6"/>
        <v>0</v>
      </c>
      <c r="K23" s="47">
        <f t="shared" si="6"/>
        <v>0</v>
      </c>
      <c r="L23" s="47">
        <f t="shared" si="6"/>
        <v>0</v>
      </c>
      <c r="M23" s="47">
        <f t="shared" si="6"/>
        <v>0</v>
      </c>
      <c r="N23" s="48">
        <f>SUM(B23:M23)</f>
        <v>6993.0069930069931</v>
      </c>
      <c r="P23" s="7"/>
      <c r="Q23" s="7"/>
      <c r="R23" s="7"/>
      <c r="S23" s="7"/>
      <c r="T23" s="7"/>
      <c r="U23" s="7"/>
      <c r="V23" s="7"/>
    </row>
    <row r="24" spans="1:22" x14ac:dyDescent="0.25">
      <c r="A24" s="55" t="s">
        <v>26</v>
      </c>
      <c r="B24" s="47">
        <f>SUM(B9+B12+B15)/4.76</f>
        <v>3151.2605042016808</v>
      </c>
      <c r="C24" s="47">
        <f t="shared" ref="C24:M24" si="7">SUM(C9+C12+C15)/4.76</f>
        <v>0</v>
      </c>
      <c r="D24" s="47">
        <f t="shared" si="7"/>
        <v>0</v>
      </c>
      <c r="E24" s="47">
        <f t="shared" si="7"/>
        <v>0</v>
      </c>
      <c r="F24" s="47">
        <f t="shared" si="7"/>
        <v>0</v>
      </c>
      <c r="G24" s="47">
        <f t="shared" si="7"/>
        <v>0</v>
      </c>
      <c r="H24" s="47">
        <f t="shared" si="7"/>
        <v>0</v>
      </c>
      <c r="I24" s="47">
        <f t="shared" si="7"/>
        <v>0</v>
      </c>
      <c r="J24" s="47">
        <f t="shared" si="7"/>
        <v>0</v>
      </c>
      <c r="K24" s="47">
        <f t="shared" si="7"/>
        <v>0</v>
      </c>
      <c r="L24" s="47">
        <f t="shared" si="7"/>
        <v>0</v>
      </c>
      <c r="M24" s="47">
        <f t="shared" si="7"/>
        <v>0</v>
      </c>
      <c r="N24" s="48">
        <f t="shared" si="1"/>
        <v>3151.2605042016808</v>
      </c>
    </row>
    <row r="25" spans="1:22" x14ac:dyDescent="0.25">
      <c r="A25" s="55" t="s">
        <v>27</v>
      </c>
      <c r="B25" s="47">
        <f>SUM(B18)/1.25</f>
        <v>0</v>
      </c>
      <c r="C25" s="47">
        <f t="shared" ref="C25:M25" si="8">SUM(C18)/1.25</f>
        <v>0</v>
      </c>
      <c r="D25" s="47">
        <f t="shared" si="8"/>
        <v>0</v>
      </c>
      <c r="E25" s="47">
        <f t="shared" si="8"/>
        <v>0</v>
      </c>
      <c r="F25" s="47">
        <f t="shared" si="8"/>
        <v>0</v>
      </c>
      <c r="G25" s="47">
        <f t="shared" si="8"/>
        <v>0</v>
      </c>
      <c r="H25" s="47">
        <f t="shared" si="8"/>
        <v>0</v>
      </c>
      <c r="I25" s="47">
        <f t="shared" si="8"/>
        <v>0</v>
      </c>
      <c r="J25" s="47">
        <f t="shared" si="8"/>
        <v>0</v>
      </c>
      <c r="K25" s="47">
        <f t="shared" si="8"/>
        <v>0</v>
      </c>
      <c r="L25" s="47">
        <f t="shared" si="8"/>
        <v>0</v>
      </c>
      <c r="M25" s="47">
        <f t="shared" si="8"/>
        <v>0</v>
      </c>
      <c r="N25" s="48">
        <f t="shared" si="1"/>
        <v>0</v>
      </c>
    </row>
    <row r="26" spans="1:22" ht="15.75" thickBot="1" x14ac:dyDescent="0.3">
      <c r="A26" s="55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43"/>
    </row>
    <row r="27" spans="1:22" ht="15.75" thickBot="1" x14ac:dyDescent="0.3">
      <c r="A27" s="56" t="s">
        <v>28</v>
      </c>
      <c r="B27" s="44">
        <f>SUM(B20-B22)</f>
        <v>24855.732502791325</v>
      </c>
      <c r="C27" s="52">
        <f t="shared" ref="C27:M27" si="9">SUM(C20-C22)</f>
        <v>0</v>
      </c>
      <c r="D27" s="52">
        <f t="shared" si="9"/>
        <v>0</v>
      </c>
      <c r="E27" s="52">
        <f t="shared" si="9"/>
        <v>0</v>
      </c>
      <c r="F27" s="52">
        <f t="shared" si="9"/>
        <v>0</v>
      </c>
      <c r="G27" s="52">
        <f t="shared" si="9"/>
        <v>0</v>
      </c>
      <c r="H27" s="52">
        <f t="shared" si="9"/>
        <v>0</v>
      </c>
      <c r="I27" s="52">
        <f t="shared" si="9"/>
        <v>0</v>
      </c>
      <c r="J27" s="52">
        <f t="shared" si="9"/>
        <v>0</v>
      </c>
      <c r="K27" s="52">
        <f t="shared" si="9"/>
        <v>0</v>
      </c>
      <c r="L27" s="52">
        <f t="shared" si="9"/>
        <v>0</v>
      </c>
      <c r="M27" s="53">
        <f t="shared" si="9"/>
        <v>0</v>
      </c>
      <c r="N27" s="45">
        <f t="shared" si="1"/>
        <v>24855.732502791325</v>
      </c>
    </row>
    <row r="28" spans="1:22" x14ac:dyDescent="0.25">
      <c r="A28" s="55"/>
      <c r="B28" s="5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46"/>
    </row>
    <row r="29" spans="1:22" x14ac:dyDescent="0.25">
      <c r="A29" s="55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37">
        <f t="shared" si="1"/>
        <v>0</v>
      </c>
    </row>
    <row r="30" spans="1:22" x14ac:dyDescent="0.25">
      <c r="A30" s="55" t="s">
        <v>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7">
        <f t="shared" si="1"/>
        <v>0</v>
      </c>
    </row>
    <row r="31" spans="1:22" x14ac:dyDescent="0.25">
      <c r="A31" s="55" t="s">
        <v>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7">
        <f t="shared" si="1"/>
        <v>0</v>
      </c>
    </row>
    <row r="32" spans="1:22" x14ac:dyDescent="0.25">
      <c r="A32" s="55" t="s">
        <v>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7">
        <f t="shared" si="1"/>
        <v>0</v>
      </c>
    </row>
    <row r="33" spans="1:14" x14ac:dyDescent="0.25">
      <c r="A33" s="55" t="s">
        <v>33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7">
        <f t="shared" si="1"/>
        <v>0</v>
      </c>
    </row>
    <row r="34" spans="1:14" x14ac:dyDescent="0.25">
      <c r="A34" s="55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7">
        <f t="shared" si="1"/>
        <v>0</v>
      </c>
    </row>
    <row r="35" spans="1:14" x14ac:dyDescent="0.25">
      <c r="A35" s="55" t="s">
        <v>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7">
        <f t="shared" si="1"/>
        <v>0</v>
      </c>
    </row>
    <row r="36" spans="1:14" x14ac:dyDescent="0.25">
      <c r="A36" s="55" t="s">
        <v>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7">
        <f t="shared" si="1"/>
        <v>0</v>
      </c>
    </row>
    <row r="37" spans="1:14" x14ac:dyDescent="0.25">
      <c r="A37" s="55" t="s">
        <v>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7">
        <f t="shared" si="1"/>
        <v>0</v>
      </c>
    </row>
    <row r="38" spans="1:14" ht="15.75" thickBot="1" x14ac:dyDescent="0.3">
      <c r="A38" s="33"/>
      <c r="B38" s="40"/>
      <c r="C38" s="57"/>
      <c r="D38" s="57"/>
      <c r="E38" s="57"/>
      <c r="F38" s="57"/>
      <c r="G38" s="57"/>
      <c r="H38" s="50"/>
      <c r="I38" s="50"/>
      <c r="J38" s="50"/>
      <c r="K38" s="50"/>
      <c r="L38" s="50"/>
      <c r="M38" s="51"/>
      <c r="N38" s="43"/>
    </row>
    <row r="39" spans="1:14" ht="15.75" thickBot="1" x14ac:dyDescent="0.3">
      <c r="A39" s="58" t="s">
        <v>38</v>
      </c>
      <c r="B39" s="52">
        <f>SUM(B27-B29-B30-B31-B32-B33-B34-B35-B36-B37)</f>
        <v>24855.732502791325</v>
      </c>
      <c r="C39" s="52">
        <f>SUM(C27-C29-C30-C31-C32-C33-C34-C35-C36-C37)</f>
        <v>0</v>
      </c>
      <c r="D39" s="52">
        <f t="shared" ref="D39:M39" si="10">SUM(D27-D29-D30-D31-D32-D33-D34-D35-D36-D37)</f>
        <v>0</v>
      </c>
      <c r="E39" s="52">
        <f t="shared" si="10"/>
        <v>0</v>
      </c>
      <c r="F39" s="52">
        <f t="shared" si="10"/>
        <v>0</v>
      </c>
      <c r="G39" s="52">
        <f t="shared" si="10"/>
        <v>0</v>
      </c>
      <c r="H39" s="52">
        <f t="shared" si="10"/>
        <v>0</v>
      </c>
      <c r="I39" s="52">
        <f>SUM(I27-I29-I30-I31-I32-I33-I34-I35-I36-I37)</f>
        <v>0</v>
      </c>
      <c r="J39" s="52">
        <f t="shared" si="10"/>
        <v>0</v>
      </c>
      <c r="K39" s="52">
        <f t="shared" si="10"/>
        <v>0</v>
      </c>
      <c r="L39" s="52">
        <f t="shared" si="10"/>
        <v>0</v>
      </c>
      <c r="M39" s="52">
        <f t="shared" si="10"/>
        <v>0</v>
      </c>
      <c r="N39" s="45">
        <f t="shared" si="1"/>
        <v>24855.732502791325</v>
      </c>
    </row>
    <row r="40" spans="1:14" x14ac:dyDescent="0.25">
      <c r="A40" s="55"/>
      <c r="B40" s="5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46"/>
    </row>
    <row r="41" spans="1:14" x14ac:dyDescent="0.25">
      <c r="A41" s="55" t="s">
        <v>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37">
        <f t="shared" si="1"/>
        <v>0</v>
      </c>
    </row>
    <row r="42" spans="1:14" x14ac:dyDescent="0.25">
      <c r="A42" s="55" t="s">
        <v>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37">
        <f t="shared" si="1"/>
        <v>0</v>
      </c>
    </row>
    <row r="43" spans="1:14" x14ac:dyDescent="0.25">
      <c r="A43" s="55" t="s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7">
        <f t="shared" si="1"/>
        <v>0</v>
      </c>
    </row>
    <row r="44" spans="1:14" x14ac:dyDescent="0.25">
      <c r="A44" s="55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7">
        <f t="shared" si="1"/>
        <v>0</v>
      </c>
    </row>
    <row r="45" spans="1:14" x14ac:dyDescent="0.25">
      <c r="A45" s="55" t="s">
        <v>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7">
        <f t="shared" si="1"/>
        <v>0</v>
      </c>
    </row>
    <row r="46" spans="1:14" ht="15.75" thickBot="1" x14ac:dyDescent="0.3">
      <c r="A46" s="59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43"/>
    </row>
    <row r="47" spans="1:14" ht="15.75" thickBot="1" x14ac:dyDescent="0.3">
      <c r="A47" s="38" t="s">
        <v>44</v>
      </c>
      <c r="B47" s="44">
        <f>SUM(B39-B41-B42-B43-B44-B45)</f>
        <v>24855.732502791325</v>
      </c>
      <c r="C47" s="52">
        <f t="shared" ref="C47:M47" si="11">SUM(C39-C41-C42-C43-C44-C45)</f>
        <v>0</v>
      </c>
      <c r="D47" s="52">
        <f t="shared" si="11"/>
        <v>0</v>
      </c>
      <c r="E47" s="52">
        <f t="shared" si="11"/>
        <v>0</v>
      </c>
      <c r="F47" s="52">
        <f t="shared" si="11"/>
        <v>0</v>
      </c>
      <c r="G47" s="52">
        <f t="shared" si="11"/>
        <v>0</v>
      </c>
      <c r="H47" s="52">
        <f t="shared" si="11"/>
        <v>0</v>
      </c>
      <c r="I47" s="52">
        <f t="shared" si="11"/>
        <v>0</v>
      </c>
      <c r="J47" s="52">
        <f t="shared" si="11"/>
        <v>0</v>
      </c>
      <c r="K47" s="52">
        <f t="shared" si="11"/>
        <v>0</v>
      </c>
      <c r="L47" s="52">
        <f t="shared" si="11"/>
        <v>0</v>
      </c>
      <c r="M47" s="53">
        <f t="shared" si="11"/>
        <v>0</v>
      </c>
      <c r="N47" s="45">
        <f t="shared" si="1"/>
        <v>24855.732502791325</v>
      </c>
    </row>
    <row r="48" spans="1:14" x14ac:dyDescent="0.25">
      <c r="A48" s="1"/>
      <c r="B48" s="2"/>
      <c r="C48" s="2"/>
      <c r="D48" s="2"/>
      <c r="E48" s="2"/>
      <c r="F48" s="187"/>
      <c r="G48" s="188"/>
      <c r="H48" s="188"/>
      <c r="I48" s="188"/>
      <c r="J48" s="188"/>
      <c r="K48" s="188"/>
      <c r="L48" s="188"/>
      <c r="M48" s="188"/>
      <c r="N48" s="188"/>
    </row>
    <row r="49" spans="1:14" x14ac:dyDescent="0.25">
      <c r="A49" s="3" t="s">
        <v>45</v>
      </c>
      <c r="B49" s="2"/>
      <c r="C49" s="2"/>
      <c r="D49" s="2"/>
      <c r="E49" s="2"/>
      <c r="F49" s="188"/>
      <c r="G49" s="188"/>
      <c r="H49" s="188"/>
      <c r="I49" s="188"/>
      <c r="J49" s="188"/>
      <c r="K49" s="188"/>
      <c r="L49" s="188"/>
      <c r="M49" s="188"/>
      <c r="N49" s="188"/>
    </row>
  </sheetData>
  <mergeCells count="3">
    <mergeCell ref="A1:N4"/>
    <mergeCell ref="F48:N48"/>
    <mergeCell ref="F49:N49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GridLines="0" workbookViewId="0">
      <selection activeCell="B11" sqref="B11"/>
    </sheetView>
  </sheetViews>
  <sheetFormatPr baseColWidth="10" defaultColWidth="10.7109375" defaultRowHeight="15" x14ac:dyDescent="0.25"/>
  <cols>
    <col min="1" max="1" width="35" bestFit="1" customWidth="1"/>
    <col min="2" max="2" width="7.85546875" bestFit="1" customWidth="1"/>
    <col min="3" max="3" width="9" bestFit="1" customWidth="1"/>
    <col min="4" max="8" width="7.85546875" bestFit="1" customWidth="1"/>
    <col min="9" max="9" width="8" bestFit="1" customWidth="1"/>
    <col min="10" max="13" width="7.85546875" bestFit="1" customWidth="1"/>
    <col min="14" max="14" width="9" bestFit="1" customWidth="1"/>
  </cols>
  <sheetData>
    <row r="1" spans="1:23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23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23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3" ht="15.75" thickBo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23" ht="27" thickBot="1" x14ac:dyDescent="0.45">
      <c r="A5" s="17">
        <v>2022</v>
      </c>
      <c r="B5" s="75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6" t="s">
        <v>8</v>
      </c>
      <c r="J5" s="76" t="s">
        <v>9</v>
      </c>
      <c r="K5" s="76" t="s">
        <v>10</v>
      </c>
      <c r="L5" s="76" t="s">
        <v>11</v>
      </c>
      <c r="M5" s="77" t="s">
        <v>12</v>
      </c>
      <c r="N5" s="78" t="s">
        <v>13</v>
      </c>
      <c r="P5" s="7"/>
      <c r="Q5" s="7"/>
      <c r="R5" s="7"/>
      <c r="S5" s="7"/>
      <c r="T5" s="7"/>
      <c r="U5" s="7"/>
      <c r="V5" s="7"/>
      <c r="W5" s="7"/>
    </row>
    <row r="6" spans="1:23" x14ac:dyDescent="0.25">
      <c r="A6" s="88" t="s">
        <v>14</v>
      </c>
      <c r="B6" s="79"/>
      <c r="C6" s="80"/>
      <c r="D6" s="80"/>
      <c r="E6" s="80"/>
      <c r="F6" s="80"/>
      <c r="G6" s="80"/>
      <c r="H6" s="81"/>
      <c r="I6" s="81"/>
      <c r="J6" s="81"/>
      <c r="K6" s="81"/>
      <c r="L6" s="81"/>
      <c r="M6" s="82"/>
      <c r="N6" s="83"/>
      <c r="P6" s="8"/>
      <c r="Q6" s="7"/>
      <c r="R6" s="7"/>
      <c r="S6" s="7"/>
      <c r="T6" s="7"/>
      <c r="U6" s="7"/>
      <c r="V6" s="7"/>
      <c r="W6" s="7"/>
    </row>
    <row r="7" spans="1:23" x14ac:dyDescent="0.25">
      <c r="A7" s="89" t="s">
        <v>15</v>
      </c>
      <c r="B7" s="84">
        <f>SUM(B8:B9)</f>
        <v>50000</v>
      </c>
      <c r="C7" s="85">
        <f t="shared" ref="C7:M7" si="0">SUM(C8:C9)</f>
        <v>0</v>
      </c>
      <c r="D7" s="85">
        <f t="shared" si="0"/>
        <v>0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86">
        <f t="shared" si="0"/>
        <v>0</v>
      </c>
      <c r="N7" s="87">
        <f>SUM(B7:M7)</f>
        <v>50000</v>
      </c>
      <c r="P7" s="7"/>
      <c r="Q7" s="7"/>
      <c r="R7" s="7"/>
      <c r="S7" s="7"/>
      <c r="T7" s="7"/>
      <c r="U7" s="7"/>
      <c r="V7" s="7"/>
      <c r="W7" s="7"/>
    </row>
    <row r="8" spans="1:23" ht="15.75" thickBot="1" x14ac:dyDescent="0.3">
      <c r="A8" s="90" t="s">
        <v>16</v>
      </c>
      <c r="B8" s="67">
        <v>30000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105">
        <f t="shared" ref="N8:N47" si="1">SUM(B8:M8)</f>
        <v>30000</v>
      </c>
      <c r="P8" s="7"/>
      <c r="Q8" s="7"/>
      <c r="R8" s="7"/>
      <c r="S8" s="7"/>
      <c r="T8" s="7"/>
      <c r="U8" s="7"/>
      <c r="V8" s="7"/>
      <c r="W8" s="7"/>
    </row>
    <row r="9" spans="1:23" ht="15.75" thickBot="1" x14ac:dyDescent="0.3">
      <c r="A9" s="90" t="s">
        <v>17</v>
      </c>
      <c r="B9" s="67">
        <v>20000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105">
        <f t="shared" si="1"/>
        <v>20000</v>
      </c>
      <c r="P9" s="7"/>
      <c r="Q9" s="7"/>
      <c r="R9" s="7"/>
      <c r="S9" s="7"/>
      <c r="T9" s="7"/>
      <c r="U9" s="7"/>
      <c r="V9" s="7"/>
      <c r="W9" s="7"/>
    </row>
    <row r="10" spans="1:23" x14ac:dyDescent="0.25">
      <c r="A10" s="89" t="s">
        <v>18</v>
      </c>
      <c r="B10" s="84">
        <f>SUM(B11:B12)</f>
        <v>0</v>
      </c>
      <c r="C10" s="85">
        <f t="shared" ref="C10:M10" si="2">SUM(C11:C12)</f>
        <v>0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6">
        <f t="shared" si="2"/>
        <v>0</v>
      </c>
      <c r="N10" s="87">
        <f t="shared" si="1"/>
        <v>0</v>
      </c>
      <c r="P10" s="7"/>
      <c r="Q10" s="7"/>
      <c r="R10" s="7"/>
      <c r="S10" s="7"/>
      <c r="T10" s="7"/>
      <c r="U10" s="7"/>
      <c r="V10" s="7"/>
      <c r="W10" s="7"/>
    </row>
    <row r="11" spans="1:23" ht="15.75" thickBot="1" x14ac:dyDescent="0.3">
      <c r="A11" s="90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5">
        <f t="shared" si="1"/>
        <v>0</v>
      </c>
      <c r="P11" s="8"/>
      <c r="Q11" s="8"/>
      <c r="R11" s="8"/>
      <c r="S11" s="8"/>
      <c r="T11" s="8"/>
      <c r="U11" s="7"/>
      <c r="V11" s="7"/>
      <c r="W11" s="7"/>
    </row>
    <row r="12" spans="1:23" ht="15.75" thickBot="1" x14ac:dyDescent="0.3">
      <c r="A12" s="90" t="s">
        <v>17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05">
        <f t="shared" si="1"/>
        <v>0</v>
      </c>
      <c r="P12" s="8"/>
      <c r="Q12" s="8"/>
      <c r="R12" s="8"/>
      <c r="S12" s="8"/>
      <c r="T12" s="8"/>
      <c r="U12" s="7"/>
      <c r="V12" s="7"/>
      <c r="W12" s="7"/>
    </row>
    <row r="13" spans="1:23" x14ac:dyDescent="0.25">
      <c r="A13" s="89" t="s">
        <v>19</v>
      </c>
      <c r="B13" s="84">
        <f>SUM(B14:B17)</f>
        <v>0</v>
      </c>
      <c r="C13" s="85">
        <f t="shared" ref="C13:M13" si="3">SUM(C14:C17)</f>
        <v>0</v>
      </c>
      <c r="D13" s="85">
        <f t="shared" si="3"/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 t="shared" si="3"/>
        <v>0</v>
      </c>
      <c r="K13" s="85">
        <f t="shared" si="3"/>
        <v>0</v>
      </c>
      <c r="L13" s="85">
        <f t="shared" si="3"/>
        <v>0</v>
      </c>
      <c r="M13" s="86">
        <f t="shared" si="3"/>
        <v>0</v>
      </c>
      <c r="N13" s="87">
        <f t="shared" si="1"/>
        <v>0</v>
      </c>
      <c r="P13" s="7"/>
      <c r="Q13" s="7"/>
      <c r="R13" s="7"/>
      <c r="S13" s="7"/>
      <c r="T13" s="7"/>
      <c r="U13" s="7"/>
      <c r="V13" s="7"/>
      <c r="W13" s="7"/>
    </row>
    <row r="14" spans="1:23" ht="15.75" thickBot="1" x14ac:dyDescent="0.3">
      <c r="A14" s="90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105">
        <f t="shared" si="1"/>
        <v>0</v>
      </c>
      <c r="P14" s="8"/>
      <c r="Q14" s="7"/>
      <c r="R14" s="7"/>
      <c r="S14" s="7"/>
      <c r="T14" s="7"/>
      <c r="U14" s="7"/>
      <c r="V14" s="7"/>
      <c r="W14" s="7"/>
    </row>
    <row r="15" spans="1:23" ht="15.75" thickBot="1" x14ac:dyDescent="0.3">
      <c r="A15" s="90" t="s">
        <v>17</v>
      </c>
      <c r="B15" s="67"/>
      <c r="C15" s="69"/>
      <c r="D15" s="67"/>
      <c r="E15" s="69"/>
      <c r="F15" s="67"/>
      <c r="G15" s="67"/>
      <c r="H15" s="67"/>
      <c r="I15" s="67"/>
      <c r="J15" s="67"/>
      <c r="K15" s="67"/>
      <c r="L15" s="67"/>
      <c r="M15" s="68"/>
      <c r="N15" s="105">
        <f t="shared" si="1"/>
        <v>0</v>
      </c>
      <c r="P15" s="121"/>
      <c r="Q15" s="7"/>
      <c r="R15" s="7"/>
      <c r="S15" s="7"/>
      <c r="T15" s="7"/>
      <c r="U15" s="7"/>
      <c r="V15" s="7"/>
      <c r="W15" s="7"/>
    </row>
    <row r="16" spans="1:23" ht="15.75" thickBot="1" x14ac:dyDescent="0.3">
      <c r="A16" s="90" t="s">
        <v>20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105">
        <f t="shared" si="1"/>
        <v>0</v>
      </c>
      <c r="P16" s="7"/>
      <c r="Q16" s="7"/>
      <c r="R16" s="7"/>
      <c r="S16" s="7"/>
      <c r="T16" s="7"/>
      <c r="U16" s="7"/>
      <c r="V16" s="7"/>
      <c r="W16" s="7"/>
    </row>
    <row r="17" spans="1:23" ht="15.75" thickBot="1" x14ac:dyDescent="0.3">
      <c r="A17" s="90" t="s">
        <v>21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105">
        <f t="shared" si="1"/>
        <v>0</v>
      </c>
      <c r="P17" s="7"/>
      <c r="Q17" s="7"/>
      <c r="R17" s="7"/>
      <c r="S17" s="7"/>
      <c r="T17" s="7"/>
      <c r="U17" s="7"/>
      <c r="V17" s="7"/>
      <c r="W17" s="7"/>
    </row>
    <row r="18" spans="1:23" ht="15.75" thickBot="1" x14ac:dyDescent="0.3">
      <c r="A18" s="89" t="s">
        <v>22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87">
        <f t="shared" si="1"/>
        <v>0</v>
      </c>
      <c r="P18" s="7"/>
      <c r="Q18" s="7"/>
      <c r="R18" s="7"/>
      <c r="S18" s="7"/>
      <c r="T18" s="7"/>
      <c r="U18" s="7"/>
      <c r="V18" s="7"/>
      <c r="W18" s="7"/>
    </row>
    <row r="19" spans="1:23" ht="15.75" thickBot="1" x14ac:dyDescent="0.3">
      <c r="A19" s="89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00"/>
      <c r="P19" s="7"/>
      <c r="Q19" s="7"/>
      <c r="R19" s="7"/>
      <c r="S19" s="7"/>
      <c r="T19" s="7"/>
      <c r="U19" s="7"/>
      <c r="V19" s="7"/>
      <c r="W19" s="7"/>
    </row>
    <row r="20" spans="1:23" ht="15.75" thickBot="1" x14ac:dyDescent="0.3">
      <c r="A20" s="91" t="s">
        <v>23</v>
      </c>
      <c r="B20" s="101">
        <f>SUM(B7+B10+B13+B18)</f>
        <v>50000</v>
      </c>
      <c r="C20" s="101">
        <f t="shared" ref="C20:M20" si="4">SUM(C7+C10+C13+C18)</f>
        <v>0</v>
      </c>
      <c r="D20" s="101">
        <f t="shared" si="4"/>
        <v>0</v>
      </c>
      <c r="E20" s="101">
        <f t="shared" si="4"/>
        <v>0</v>
      </c>
      <c r="F20" s="101">
        <f t="shared" si="4"/>
        <v>0</v>
      </c>
      <c r="G20" s="101">
        <f t="shared" si="4"/>
        <v>0</v>
      </c>
      <c r="H20" s="101">
        <f t="shared" si="4"/>
        <v>0</v>
      </c>
      <c r="I20" s="101">
        <f t="shared" si="4"/>
        <v>0</v>
      </c>
      <c r="J20" s="101">
        <f t="shared" si="4"/>
        <v>0</v>
      </c>
      <c r="K20" s="101">
        <f t="shared" si="4"/>
        <v>0</v>
      </c>
      <c r="L20" s="101">
        <f t="shared" si="4"/>
        <v>0</v>
      </c>
      <c r="M20" s="101">
        <f t="shared" si="4"/>
        <v>0</v>
      </c>
      <c r="N20" s="102">
        <f t="shared" si="1"/>
        <v>50000</v>
      </c>
      <c r="P20" s="8"/>
      <c r="Q20" s="7"/>
      <c r="R20" s="7"/>
      <c r="S20" s="7"/>
      <c r="T20" s="7"/>
      <c r="U20" s="7"/>
      <c r="V20" s="7"/>
      <c r="W20" s="7"/>
    </row>
    <row r="21" spans="1:23" x14ac:dyDescent="0.25">
      <c r="A21" s="92"/>
      <c r="B21" s="79"/>
      <c r="C21" s="80"/>
      <c r="D21" s="80"/>
      <c r="E21" s="80"/>
      <c r="F21" s="80"/>
      <c r="G21" s="80"/>
      <c r="H21" s="81"/>
      <c r="I21" s="81"/>
      <c r="J21" s="81"/>
      <c r="K21" s="81"/>
      <c r="L21" s="81"/>
      <c r="M21" s="82"/>
      <c r="N21" s="103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89" t="s">
        <v>24</v>
      </c>
      <c r="B22" s="84">
        <f>SUM(B23:B25)</f>
        <v>14691.191161779399</v>
      </c>
      <c r="C22" s="85">
        <f t="shared" ref="C22:M22" si="5">SUM(C23:C25)</f>
        <v>0</v>
      </c>
      <c r="D22" s="85">
        <f t="shared" si="5"/>
        <v>0</v>
      </c>
      <c r="E22" s="85">
        <f t="shared" si="5"/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5">
        <f t="shared" si="5"/>
        <v>0</v>
      </c>
      <c r="J22" s="85">
        <f t="shared" si="5"/>
        <v>0</v>
      </c>
      <c r="K22" s="85">
        <f t="shared" si="5"/>
        <v>0</v>
      </c>
      <c r="L22" s="85">
        <f t="shared" si="5"/>
        <v>0</v>
      </c>
      <c r="M22" s="86">
        <f t="shared" si="5"/>
        <v>0</v>
      </c>
      <c r="N22" s="87">
        <f t="shared" si="1"/>
        <v>14691.191161779399</v>
      </c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93" t="s">
        <v>25</v>
      </c>
      <c r="B23" s="104">
        <f>SUM(B8+B11+B14)/2.86</f>
        <v>10489.510489510491</v>
      </c>
      <c r="C23" s="104">
        <f t="shared" ref="C23:M23" si="6">SUM(C8+C11+C14)/2.86</f>
        <v>0</v>
      </c>
      <c r="D23" s="104">
        <f t="shared" si="6"/>
        <v>0</v>
      </c>
      <c r="E23" s="104">
        <f t="shared" si="6"/>
        <v>0</v>
      </c>
      <c r="F23" s="104">
        <f t="shared" si="6"/>
        <v>0</v>
      </c>
      <c r="G23" s="104">
        <f t="shared" si="6"/>
        <v>0</v>
      </c>
      <c r="H23" s="104">
        <f t="shared" si="6"/>
        <v>0</v>
      </c>
      <c r="I23" s="104">
        <f t="shared" si="6"/>
        <v>0</v>
      </c>
      <c r="J23" s="104">
        <f t="shared" si="6"/>
        <v>0</v>
      </c>
      <c r="K23" s="104">
        <f t="shared" si="6"/>
        <v>0</v>
      </c>
      <c r="L23" s="104">
        <f t="shared" si="6"/>
        <v>0</v>
      </c>
      <c r="M23" s="104">
        <f t="shared" si="6"/>
        <v>0</v>
      </c>
      <c r="N23" s="105">
        <f t="shared" si="1"/>
        <v>10489.510489510491</v>
      </c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93" t="s">
        <v>26</v>
      </c>
      <c r="B24" s="104">
        <f>SUM(B9+B12+B15)/4.76</f>
        <v>4201.680672268908</v>
      </c>
      <c r="C24" s="104">
        <f t="shared" ref="C24:M24" si="7">SUM(C9+C12+C15)/4.76</f>
        <v>0</v>
      </c>
      <c r="D24" s="104">
        <f t="shared" si="7"/>
        <v>0</v>
      </c>
      <c r="E24" s="104">
        <f t="shared" si="7"/>
        <v>0</v>
      </c>
      <c r="F24" s="104">
        <f t="shared" si="7"/>
        <v>0</v>
      </c>
      <c r="G24" s="104">
        <f t="shared" si="7"/>
        <v>0</v>
      </c>
      <c r="H24" s="104">
        <f t="shared" si="7"/>
        <v>0</v>
      </c>
      <c r="I24" s="104">
        <f t="shared" si="7"/>
        <v>0</v>
      </c>
      <c r="J24" s="104">
        <f t="shared" si="7"/>
        <v>0</v>
      </c>
      <c r="K24" s="104">
        <f t="shared" si="7"/>
        <v>0</v>
      </c>
      <c r="L24" s="104">
        <f t="shared" si="7"/>
        <v>0</v>
      </c>
      <c r="M24" s="104">
        <f t="shared" si="7"/>
        <v>0</v>
      </c>
      <c r="N24" s="105">
        <f t="shared" si="1"/>
        <v>4201.680672268908</v>
      </c>
    </row>
    <row r="25" spans="1:23" x14ac:dyDescent="0.25">
      <c r="A25" s="93" t="s">
        <v>27</v>
      </c>
      <c r="B25" s="104">
        <f>SUM(B18)/1.25</f>
        <v>0</v>
      </c>
      <c r="C25" s="104">
        <f t="shared" ref="C25:M25" si="8">SUM(C18)/1.25</f>
        <v>0</v>
      </c>
      <c r="D25" s="104">
        <f t="shared" si="8"/>
        <v>0</v>
      </c>
      <c r="E25" s="104">
        <f t="shared" si="8"/>
        <v>0</v>
      </c>
      <c r="F25" s="104">
        <f t="shared" si="8"/>
        <v>0</v>
      </c>
      <c r="G25" s="104">
        <f t="shared" si="8"/>
        <v>0</v>
      </c>
      <c r="H25" s="104">
        <f t="shared" si="8"/>
        <v>0</v>
      </c>
      <c r="I25" s="104">
        <f t="shared" si="8"/>
        <v>0</v>
      </c>
      <c r="J25" s="104">
        <f t="shared" si="8"/>
        <v>0</v>
      </c>
      <c r="K25" s="104">
        <f t="shared" si="8"/>
        <v>0</v>
      </c>
      <c r="L25" s="104">
        <f t="shared" si="8"/>
        <v>0</v>
      </c>
      <c r="M25" s="104">
        <f t="shared" si="8"/>
        <v>0</v>
      </c>
      <c r="N25" s="105">
        <f t="shared" si="1"/>
        <v>0</v>
      </c>
    </row>
    <row r="26" spans="1:23" ht="15.75" thickBot="1" x14ac:dyDescent="0.3">
      <c r="A26" s="93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00"/>
    </row>
    <row r="27" spans="1:23" ht="15.75" thickBot="1" x14ac:dyDescent="0.3">
      <c r="A27" s="94" t="s">
        <v>28</v>
      </c>
      <c r="B27" s="109">
        <f>SUM(B20-B22)</f>
        <v>35308.808838220604</v>
      </c>
      <c r="C27" s="110">
        <f t="shared" ref="C27:M27" si="9">SUM(C20-C22)</f>
        <v>0</v>
      </c>
      <c r="D27" s="110">
        <f t="shared" si="9"/>
        <v>0</v>
      </c>
      <c r="E27" s="110">
        <f t="shared" si="9"/>
        <v>0</v>
      </c>
      <c r="F27" s="110">
        <f t="shared" si="9"/>
        <v>0</v>
      </c>
      <c r="G27" s="110">
        <f t="shared" si="9"/>
        <v>0</v>
      </c>
      <c r="H27" s="110">
        <f t="shared" si="9"/>
        <v>0</v>
      </c>
      <c r="I27" s="110">
        <f t="shared" si="9"/>
        <v>0</v>
      </c>
      <c r="J27" s="110">
        <f t="shared" si="9"/>
        <v>0</v>
      </c>
      <c r="K27" s="110">
        <f t="shared" si="9"/>
        <v>0</v>
      </c>
      <c r="L27" s="110">
        <f t="shared" si="9"/>
        <v>0</v>
      </c>
      <c r="M27" s="111">
        <f t="shared" si="9"/>
        <v>0</v>
      </c>
      <c r="N27" s="112">
        <f t="shared" si="1"/>
        <v>35308.808838220604</v>
      </c>
    </row>
    <row r="28" spans="1:23" x14ac:dyDescent="0.25">
      <c r="A28" s="93"/>
      <c r="B28" s="11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03"/>
    </row>
    <row r="29" spans="1:23" ht="15.75" thickBot="1" x14ac:dyDescent="0.3">
      <c r="A29" s="93" t="s">
        <v>29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87">
        <f t="shared" si="1"/>
        <v>0</v>
      </c>
    </row>
    <row r="30" spans="1:23" ht="15.75" thickBot="1" x14ac:dyDescent="0.3">
      <c r="A30" s="93" t="s">
        <v>30</v>
      </c>
      <c r="B30" s="67"/>
      <c r="C30" s="69"/>
      <c r="D30" s="69"/>
      <c r="E30" s="69"/>
      <c r="F30" s="69"/>
      <c r="G30" s="69"/>
      <c r="H30" s="67"/>
      <c r="I30" s="69"/>
      <c r="J30" s="69"/>
      <c r="K30" s="67"/>
      <c r="L30" s="69"/>
      <c r="M30" s="69"/>
      <c r="N30" s="87">
        <f t="shared" si="1"/>
        <v>0</v>
      </c>
    </row>
    <row r="31" spans="1:23" ht="15.75" thickBot="1" x14ac:dyDescent="0.3">
      <c r="A31" s="93" t="s">
        <v>31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87">
        <f t="shared" si="1"/>
        <v>0</v>
      </c>
    </row>
    <row r="32" spans="1:23" ht="15.75" thickBot="1" x14ac:dyDescent="0.3">
      <c r="A32" s="93" t="s">
        <v>32</v>
      </c>
      <c r="B32" s="67"/>
      <c r="C32" s="71"/>
      <c r="D32" s="71"/>
      <c r="E32" s="71"/>
      <c r="F32" s="71"/>
      <c r="G32" s="71"/>
      <c r="H32" s="72"/>
      <c r="I32" s="71"/>
      <c r="J32" s="71"/>
      <c r="K32" s="71"/>
      <c r="L32" s="71"/>
      <c r="M32" s="73"/>
      <c r="N32" s="87">
        <f t="shared" si="1"/>
        <v>0</v>
      </c>
    </row>
    <row r="33" spans="1:14" ht="15.75" thickBot="1" x14ac:dyDescent="0.3">
      <c r="A33" s="93" t="s">
        <v>33</v>
      </c>
      <c r="B33" s="69"/>
      <c r="C33" s="71"/>
      <c r="D33" s="71"/>
      <c r="E33" s="74"/>
      <c r="F33" s="71"/>
      <c r="G33" s="71"/>
      <c r="H33" s="74"/>
      <c r="I33" s="71"/>
      <c r="J33" s="71"/>
      <c r="K33" s="74"/>
      <c r="L33" s="71"/>
      <c r="M33" s="73"/>
      <c r="N33" s="87">
        <f t="shared" si="1"/>
        <v>0</v>
      </c>
    </row>
    <row r="34" spans="1:14" ht="15.75" thickBot="1" x14ac:dyDescent="0.3">
      <c r="A34" s="93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87">
        <f t="shared" si="1"/>
        <v>0</v>
      </c>
    </row>
    <row r="35" spans="1:14" ht="15.75" thickBot="1" x14ac:dyDescent="0.3">
      <c r="A35" s="93" t="s">
        <v>35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87">
        <f t="shared" si="1"/>
        <v>0</v>
      </c>
    </row>
    <row r="36" spans="1:14" ht="15.75" thickBot="1" x14ac:dyDescent="0.3">
      <c r="A36" s="93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87">
        <f t="shared" si="1"/>
        <v>0</v>
      </c>
    </row>
    <row r="37" spans="1:14" ht="15.75" thickBot="1" x14ac:dyDescent="0.3">
      <c r="A37" s="93" t="s">
        <v>37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87">
        <f t="shared" si="1"/>
        <v>0</v>
      </c>
    </row>
    <row r="38" spans="1:14" ht="15.75" thickBot="1" x14ac:dyDescent="0.3">
      <c r="A38" s="89"/>
      <c r="B38" s="114"/>
      <c r="C38" s="115"/>
      <c r="D38" s="115"/>
      <c r="E38" s="115"/>
      <c r="F38" s="115"/>
      <c r="G38" s="115"/>
      <c r="H38" s="116"/>
      <c r="I38" s="116"/>
      <c r="J38" s="116"/>
      <c r="K38" s="116"/>
      <c r="L38" s="116"/>
      <c r="M38" s="117"/>
      <c r="N38" s="100"/>
    </row>
    <row r="39" spans="1:14" ht="15.75" thickBot="1" x14ac:dyDescent="0.3">
      <c r="A39" s="95" t="s">
        <v>38</v>
      </c>
      <c r="B39" s="110">
        <f>SUM(B27-B29-B30-B31-B32-B33-B34-B35-B36-B37)</f>
        <v>35308.808838220604</v>
      </c>
      <c r="C39" s="110">
        <f t="shared" ref="C39:M39" si="10">SUM(C27-C29-C30-C31-C32-C33-C34-C35-C36-C37)</f>
        <v>0</v>
      </c>
      <c r="D39" s="110">
        <f t="shared" si="10"/>
        <v>0</v>
      </c>
      <c r="E39" s="110">
        <f t="shared" si="10"/>
        <v>0</v>
      </c>
      <c r="F39" s="110">
        <f t="shared" si="10"/>
        <v>0</v>
      </c>
      <c r="G39" s="110">
        <f t="shared" si="10"/>
        <v>0</v>
      </c>
      <c r="H39" s="110">
        <f t="shared" si="10"/>
        <v>0</v>
      </c>
      <c r="I39" s="110">
        <f t="shared" si="10"/>
        <v>0</v>
      </c>
      <c r="J39" s="110">
        <f t="shared" si="10"/>
        <v>0</v>
      </c>
      <c r="K39" s="110">
        <f t="shared" si="10"/>
        <v>0</v>
      </c>
      <c r="L39" s="110">
        <f t="shared" si="10"/>
        <v>0</v>
      </c>
      <c r="M39" s="110">
        <f t="shared" si="10"/>
        <v>0</v>
      </c>
      <c r="N39" s="112">
        <f t="shared" si="1"/>
        <v>35308.808838220604</v>
      </c>
    </row>
    <row r="40" spans="1:14" x14ac:dyDescent="0.25">
      <c r="A40" s="93"/>
      <c r="B40" s="11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103"/>
    </row>
    <row r="41" spans="1:14" ht="15.75" thickBot="1" x14ac:dyDescent="0.3">
      <c r="A41" s="93" t="s">
        <v>39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87">
        <f t="shared" si="1"/>
        <v>0</v>
      </c>
    </row>
    <row r="42" spans="1:14" ht="15.75" thickBot="1" x14ac:dyDescent="0.3">
      <c r="A42" s="93" t="s">
        <v>40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87">
        <f t="shared" si="1"/>
        <v>0</v>
      </c>
    </row>
    <row r="43" spans="1:14" ht="15.75" thickBot="1" x14ac:dyDescent="0.3">
      <c r="A43" s="93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87">
        <f t="shared" si="1"/>
        <v>0</v>
      </c>
    </row>
    <row r="44" spans="1:14" ht="15.75" thickBot="1" x14ac:dyDescent="0.3">
      <c r="A44" s="93" t="s">
        <v>42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87">
        <f t="shared" si="1"/>
        <v>0</v>
      </c>
    </row>
    <row r="45" spans="1:14" ht="15.75" thickBot="1" x14ac:dyDescent="0.3">
      <c r="A45" s="93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87">
        <f t="shared" si="1"/>
        <v>0</v>
      </c>
    </row>
    <row r="46" spans="1:14" ht="15.75" thickBot="1" x14ac:dyDescent="0.3">
      <c r="A46" s="96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00"/>
    </row>
    <row r="47" spans="1:14" ht="15.75" thickBot="1" x14ac:dyDescent="0.3">
      <c r="A47" s="91" t="s">
        <v>44</v>
      </c>
      <c r="B47" s="109">
        <f>SUM(B39-B41-B42-B43-B44-B45)</f>
        <v>35308.808838220604</v>
      </c>
      <c r="C47" s="110">
        <f t="shared" ref="C47:M47" si="11">SUM(C39-C41-C42-C43-C44-C45)</f>
        <v>0</v>
      </c>
      <c r="D47" s="110">
        <f t="shared" si="11"/>
        <v>0</v>
      </c>
      <c r="E47" s="110">
        <f t="shared" si="11"/>
        <v>0</v>
      </c>
      <c r="F47" s="110">
        <f t="shared" si="11"/>
        <v>0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0</v>
      </c>
      <c r="K47" s="110">
        <f t="shared" si="11"/>
        <v>0</v>
      </c>
      <c r="L47" s="110">
        <f t="shared" si="11"/>
        <v>0</v>
      </c>
      <c r="M47" s="111">
        <f t="shared" si="11"/>
        <v>0</v>
      </c>
      <c r="N47" s="112">
        <f t="shared" si="1"/>
        <v>35308.808838220604</v>
      </c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5" t="s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</sheetData>
  <mergeCells count="1">
    <mergeCell ref="A1:N4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9"/>
  <sheetViews>
    <sheetView showGridLines="0" workbookViewId="0">
      <selection activeCell="C16" sqref="C16"/>
    </sheetView>
  </sheetViews>
  <sheetFormatPr baseColWidth="10" defaultColWidth="10.7109375" defaultRowHeight="15" x14ac:dyDescent="0.25"/>
  <cols>
    <col min="1" max="1" width="35" bestFit="1" customWidth="1"/>
    <col min="2" max="2" width="7.85546875" bestFit="1" customWidth="1"/>
    <col min="3" max="3" width="9" bestFit="1" customWidth="1"/>
    <col min="4" max="8" width="7.85546875" bestFit="1" customWidth="1"/>
    <col min="9" max="9" width="8" bestFit="1" customWidth="1"/>
    <col min="10" max="13" width="7.85546875" bestFit="1" customWidth="1"/>
    <col min="14" max="14" width="8.7109375" bestFit="1" customWidth="1"/>
  </cols>
  <sheetData>
    <row r="1" spans="1:23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23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23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3" ht="15.75" thickBot="1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23" ht="27" thickBot="1" x14ac:dyDescent="0.45">
      <c r="A5" s="17">
        <v>2018</v>
      </c>
      <c r="B5" s="75" t="s">
        <v>1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6" t="s">
        <v>8</v>
      </c>
      <c r="J5" s="76" t="s">
        <v>9</v>
      </c>
      <c r="K5" s="76" t="s">
        <v>10</v>
      </c>
      <c r="L5" s="76" t="s">
        <v>11</v>
      </c>
      <c r="M5" s="77" t="s">
        <v>12</v>
      </c>
      <c r="N5" s="78" t="s">
        <v>13</v>
      </c>
      <c r="P5" s="7"/>
      <c r="Q5" s="7"/>
      <c r="R5" s="7"/>
      <c r="S5" s="7"/>
      <c r="T5" s="7"/>
      <c r="U5" s="7"/>
      <c r="V5" s="7"/>
      <c r="W5" s="7"/>
    </row>
    <row r="6" spans="1:23" x14ac:dyDescent="0.25">
      <c r="A6" s="88" t="s">
        <v>14</v>
      </c>
      <c r="B6" s="79"/>
      <c r="C6" s="80"/>
      <c r="D6" s="80"/>
      <c r="E6" s="80"/>
      <c r="F6" s="80"/>
      <c r="G6" s="80"/>
      <c r="H6" s="81"/>
      <c r="I6" s="81"/>
      <c r="J6" s="81"/>
      <c r="K6" s="81"/>
      <c r="L6" s="81"/>
      <c r="M6" s="82"/>
      <c r="N6" s="83"/>
      <c r="P6" s="8"/>
      <c r="Q6" s="7"/>
      <c r="R6" s="7"/>
      <c r="S6" s="7"/>
      <c r="T6" s="7"/>
      <c r="U6" s="7"/>
      <c r="V6" s="7"/>
      <c r="W6" s="7"/>
    </row>
    <row r="7" spans="1:23" x14ac:dyDescent="0.25">
      <c r="A7" s="89" t="s">
        <v>15</v>
      </c>
      <c r="B7" s="84">
        <f>SUM(B8:B9)</f>
        <v>65000</v>
      </c>
      <c r="C7" s="85">
        <f t="shared" ref="C7:M7" si="0">SUM(C8:C9)</f>
        <v>0</v>
      </c>
      <c r="D7" s="85">
        <f t="shared" si="0"/>
        <v>0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86">
        <f t="shared" si="0"/>
        <v>0</v>
      </c>
      <c r="N7" s="87">
        <f>SUM(B7:M7)</f>
        <v>65000</v>
      </c>
      <c r="P7" s="7"/>
      <c r="Q7" s="7"/>
      <c r="R7" s="7"/>
      <c r="S7" s="7"/>
      <c r="T7" s="7"/>
      <c r="U7" s="7"/>
      <c r="V7" s="7"/>
      <c r="W7" s="7"/>
    </row>
    <row r="8" spans="1:23" ht="15.75" thickBot="1" x14ac:dyDescent="0.3">
      <c r="A8" s="90" t="s">
        <v>16</v>
      </c>
      <c r="B8" s="67">
        <v>40000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105">
        <f t="shared" ref="N8:N47" si="1">SUM(B8:M8)</f>
        <v>40000</v>
      </c>
      <c r="P8" s="7"/>
      <c r="Q8" s="7"/>
      <c r="R8" s="7"/>
      <c r="S8" s="7"/>
      <c r="T8" s="7"/>
      <c r="U8" s="7"/>
      <c r="V8" s="7"/>
      <c r="W8" s="7"/>
    </row>
    <row r="9" spans="1:23" ht="15.75" thickBot="1" x14ac:dyDescent="0.3">
      <c r="A9" s="90" t="s">
        <v>17</v>
      </c>
      <c r="B9" s="67">
        <v>25000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105">
        <f t="shared" si="1"/>
        <v>25000</v>
      </c>
      <c r="P9" s="7"/>
      <c r="Q9" s="7"/>
      <c r="R9" s="7"/>
      <c r="S9" s="7"/>
      <c r="T9" s="7"/>
      <c r="U9" s="7"/>
      <c r="V9" s="7"/>
      <c r="W9" s="7"/>
    </row>
    <row r="10" spans="1:23" x14ac:dyDescent="0.25">
      <c r="A10" s="89" t="s">
        <v>18</v>
      </c>
      <c r="B10" s="84">
        <f>SUM(B11:B12)</f>
        <v>0</v>
      </c>
      <c r="C10" s="85">
        <f t="shared" ref="C10:M10" si="2">SUM(C11:C12)</f>
        <v>0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6">
        <f t="shared" si="2"/>
        <v>0</v>
      </c>
      <c r="N10" s="87">
        <f t="shared" si="1"/>
        <v>0</v>
      </c>
      <c r="P10" s="7"/>
      <c r="Q10" s="7"/>
      <c r="R10" s="7"/>
      <c r="S10" s="7"/>
      <c r="T10" s="7"/>
      <c r="U10" s="7"/>
      <c r="V10" s="7"/>
      <c r="W10" s="7"/>
    </row>
    <row r="11" spans="1:23" ht="15.75" thickBot="1" x14ac:dyDescent="0.3">
      <c r="A11" s="90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5">
        <f t="shared" si="1"/>
        <v>0</v>
      </c>
      <c r="P11" s="8"/>
      <c r="Q11" s="8"/>
      <c r="R11" s="8"/>
      <c r="S11" s="8"/>
      <c r="T11" s="8"/>
      <c r="U11" s="7"/>
      <c r="V11" s="7"/>
      <c r="W11" s="7"/>
    </row>
    <row r="12" spans="1:23" ht="15.75" thickBot="1" x14ac:dyDescent="0.3">
      <c r="A12" s="90" t="s">
        <v>17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05">
        <f t="shared" si="1"/>
        <v>0</v>
      </c>
      <c r="P12" s="8"/>
      <c r="Q12" s="8"/>
      <c r="R12" s="8"/>
      <c r="S12" s="8"/>
      <c r="T12" s="8"/>
      <c r="U12" s="7"/>
      <c r="V12" s="7"/>
      <c r="W12" s="7"/>
    </row>
    <row r="13" spans="1:23" x14ac:dyDescent="0.25">
      <c r="A13" s="89" t="s">
        <v>19</v>
      </c>
      <c r="B13" s="84">
        <f>SUM(B14:B17)</f>
        <v>0</v>
      </c>
      <c r="C13" s="85">
        <f t="shared" ref="C13:M13" si="3">SUM(C14:C17)</f>
        <v>0</v>
      </c>
      <c r="D13" s="85">
        <f t="shared" si="3"/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 t="shared" si="3"/>
        <v>0</v>
      </c>
      <c r="K13" s="85">
        <f t="shared" si="3"/>
        <v>0</v>
      </c>
      <c r="L13" s="85">
        <f t="shared" si="3"/>
        <v>0</v>
      </c>
      <c r="M13" s="86">
        <f t="shared" si="3"/>
        <v>0</v>
      </c>
      <c r="N13" s="87">
        <f t="shared" si="1"/>
        <v>0</v>
      </c>
      <c r="P13" s="7"/>
      <c r="Q13" s="7"/>
      <c r="R13" s="7"/>
      <c r="S13" s="7"/>
      <c r="T13" s="7"/>
      <c r="U13" s="7"/>
      <c r="V13" s="7"/>
      <c r="W13" s="7"/>
    </row>
    <row r="14" spans="1:23" ht="15.75" thickBot="1" x14ac:dyDescent="0.3">
      <c r="A14" s="90" t="s">
        <v>16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105">
        <f t="shared" si="1"/>
        <v>0</v>
      </c>
      <c r="P14" s="8"/>
      <c r="Q14" s="7"/>
      <c r="R14" s="7"/>
      <c r="S14" s="7"/>
      <c r="T14" s="7"/>
      <c r="U14" s="7"/>
      <c r="V14" s="7"/>
      <c r="W14" s="7"/>
    </row>
    <row r="15" spans="1:23" ht="15.75" thickBot="1" x14ac:dyDescent="0.3">
      <c r="A15" s="90" t="s">
        <v>17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05">
        <f t="shared" si="1"/>
        <v>0</v>
      </c>
      <c r="P15" s="121"/>
      <c r="Q15" s="7"/>
      <c r="R15" s="7"/>
      <c r="S15" s="7"/>
      <c r="T15" s="7"/>
      <c r="U15" s="7"/>
      <c r="V15" s="7"/>
      <c r="W15" s="7"/>
    </row>
    <row r="16" spans="1:23" ht="15.75" thickBot="1" x14ac:dyDescent="0.3">
      <c r="A16" s="90" t="s">
        <v>20</v>
      </c>
      <c r="B16" s="67"/>
      <c r="C16" s="69"/>
      <c r="D16" s="69"/>
      <c r="E16" s="69"/>
      <c r="F16" s="69"/>
      <c r="G16" s="69"/>
      <c r="H16" s="69"/>
      <c r="I16" s="69"/>
      <c r="J16" s="69"/>
      <c r="K16" s="69"/>
      <c r="L16" s="67"/>
      <c r="M16" s="68"/>
      <c r="N16" s="105">
        <f t="shared" si="1"/>
        <v>0</v>
      </c>
      <c r="P16" s="7"/>
      <c r="Q16" s="7"/>
      <c r="R16" s="7"/>
      <c r="S16" s="7"/>
      <c r="T16" s="7"/>
      <c r="U16" s="7"/>
      <c r="V16" s="7"/>
      <c r="W16" s="7"/>
    </row>
    <row r="17" spans="1:23" ht="15.75" thickBot="1" x14ac:dyDescent="0.3">
      <c r="A17" s="90" t="s">
        <v>21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105">
        <f t="shared" si="1"/>
        <v>0</v>
      </c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89" t="s">
        <v>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87">
        <f t="shared" si="1"/>
        <v>0</v>
      </c>
      <c r="P18" s="7"/>
      <c r="Q18" s="7"/>
      <c r="R18" s="7"/>
      <c r="S18" s="7"/>
      <c r="T18" s="7"/>
      <c r="U18" s="7"/>
      <c r="V18" s="7"/>
      <c r="W18" s="7"/>
    </row>
    <row r="19" spans="1:23" ht="15.75" thickBot="1" x14ac:dyDescent="0.3">
      <c r="A19" s="89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00"/>
      <c r="P19" s="7"/>
      <c r="Q19" s="7"/>
      <c r="R19" s="7"/>
      <c r="S19" s="7"/>
      <c r="T19" s="7"/>
      <c r="U19" s="7"/>
      <c r="V19" s="7"/>
      <c r="W19" s="7"/>
    </row>
    <row r="20" spans="1:23" ht="15.75" thickBot="1" x14ac:dyDescent="0.3">
      <c r="A20" s="91" t="s">
        <v>23</v>
      </c>
      <c r="B20" s="109">
        <f>SUM(B7+B10+B13+B18)</f>
        <v>65000</v>
      </c>
      <c r="C20" s="109">
        <f>SUM(C7+C10+C13+C18)</f>
        <v>0</v>
      </c>
      <c r="D20" s="109">
        <f t="shared" ref="D20:M20" si="4">SUM(D7+D10+D13+D18)</f>
        <v>0</v>
      </c>
      <c r="E20" s="109">
        <f t="shared" si="4"/>
        <v>0</v>
      </c>
      <c r="F20" s="109">
        <f t="shared" si="4"/>
        <v>0</v>
      </c>
      <c r="G20" s="109">
        <f t="shared" si="4"/>
        <v>0</v>
      </c>
      <c r="H20" s="109">
        <f t="shared" si="4"/>
        <v>0</v>
      </c>
      <c r="I20" s="109">
        <f t="shared" si="4"/>
        <v>0</v>
      </c>
      <c r="J20" s="109">
        <f t="shared" si="4"/>
        <v>0</v>
      </c>
      <c r="K20" s="109">
        <f t="shared" si="4"/>
        <v>0</v>
      </c>
      <c r="L20" s="109">
        <f t="shared" si="4"/>
        <v>0</v>
      </c>
      <c r="M20" s="109">
        <f t="shared" si="4"/>
        <v>0</v>
      </c>
      <c r="N20" s="102">
        <f t="shared" si="1"/>
        <v>65000</v>
      </c>
      <c r="P20" s="8"/>
      <c r="Q20" s="7"/>
      <c r="R20" s="7"/>
      <c r="S20" s="7"/>
      <c r="T20" s="7"/>
      <c r="U20" s="7"/>
      <c r="V20" s="7"/>
      <c r="W20" s="7"/>
    </row>
    <row r="21" spans="1:23" x14ac:dyDescent="0.25">
      <c r="A21" s="92"/>
      <c r="B21" s="79"/>
      <c r="C21" s="80"/>
      <c r="D21" s="80"/>
      <c r="E21" s="80"/>
      <c r="F21" s="80"/>
      <c r="G21" s="80"/>
      <c r="H21" s="81"/>
      <c r="I21" s="81"/>
      <c r="J21" s="81"/>
      <c r="K21" s="81"/>
      <c r="L21" s="81"/>
      <c r="M21" s="82"/>
      <c r="N21" s="103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89" t="s">
        <v>24</v>
      </c>
      <c r="B22" s="84">
        <f>SUM(B23:B25)</f>
        <v>19238.11482635012</v>
      </c>
      <c r="C22" s="85">
        <f>SUM(C23:C25)</f>
        <v>0</v>
      </c>
      <c r="D22" s="85">
        <f t="shared" ref="D22:M22" si="5">SUM(D23:D25)</f>
        <v>0</v>
      </c>
      <c r="E22" s="85">
        <f t="shared" si="5"/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5">
        <f t="shared" si="5"/>
        <v>0</v>
      </c>
      <c r="J22" s="85">
        <f t="shared" si="5"/>
        <v>0</v>
      </c>
      <c r="K22" s="85">
        <f t="shared" si="5"/>
        <v>0</v>
      </c>
      <c r="L22" s="85">
        <f t="shared" si="5"/>
        <v>0</v>
      </c>
      <c r="M22" s="86">
        <f t="shared" si="5"/>
        <v>0</v>
      </c>
      <c r="N22" s="87">
        <f t="shared" si="1"/>
        <v>19238.11482635012</v>
      </c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93" t="s">
        <v>25</v>
      </c>
      <c r="B23" s="104">
        <f>SUM(B8+B11+B14)/2.86</f>
        <v>13986.013986013986</v>
      </c>
      <c r="C23" s="104">
        <f t="shared" ref="C23:M23" si="6">SUM(C8+C11+C14)/2.86</f>
        <v>0</v>
      </c>
      <c r="D23" s="104">
        <f t="shared" si="6"/>
        <v>0</v>
      </c>
      <c r="E23" s="104">
        <f t="shared" si="6"/>
        <v>0</v>
      </c>
      <c r="F23" s="104">
        <f t="shared" si="6"/>
        <v>0</v>
      </c>
      <c r="G23" s="104">
        <f t="shared" si="6"/>
        <v>0</v>
      </c>
      <c r="H23" s="104">
        <f t="shared" si="6"/>
        <v>0</v>
      </c>
      <c r="I23" s="104">
        <f t="shared" si="6"/>
        <v>0</v>
      </c>
      <c r="J23" s="104">
        <f t="shared" si="6"/>
        <v>0</v>
      </c>
      <c r="K23" s="104">
        <f t="shared" si="6"/>
        <v>0</v>
      </c>
      <c r="L23" s="104">
        <f t="shared" si="6"/>
        <v>0</v>
      </c>
      <c r="M23" s="104">
        <f t="shared" si="6"/>
        <v>0</v>
      </c>
      <c r="N23" s="105">
        <f t="shared" si="1"/>
        <v>13986.013986013986</v>
      </c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93" t="s">
        <v>26</v>
      </c>
      <c r="B24" s="104">
        <f>SUM(B9+B12+B15)/4.76</f>
        <v>5252.1008403361348</v>
      </c>
      <c r="C24" s="104">
        <f t="shared" ref="C24:M24" si="7">SUM(C9+C12+C15)/4.76</f>
        <v>0</v>
      </c>
      <c r="D24" s="104">
        <f t="shared" si="7"/>
        <v>0</v>
      </c>
      <c r="E24" s="104">
        <f t="shared" si="7"/>
        <v>0</v>
      </c>
      <c r="F24" s="104">
        <f t="shared" si="7"/>
        <v>0</v>
      </c>
      <c r="G24" s="104">
        <f t="shared" si="7"/>
        <v>0</v>
      </c>
      <c r="H24" s="104">
        <f t="shared" si="7"/>
        <v>0</v>
      </c>
      <c r="I24" s="104">
        <f t="shared" si="7"/>
        <v>0</v>
      </c>
      <c r="J24" s="104">
        <f t="shared" si="7"/>
        <v>0</v>
      </c>
      <c r="K24" s="104">
        <f t="shared" si="7"/>
        <v>0</v>
      </c>
      <c r="L24" s="104">
        <f t="shared" si="7"/>
        <v>0</v>
      </c>
      <c r="M24" s="104">
        <f t="shared" si="7"/>
        <v>0</v>
      </c>
      <c r="N24" s="105">
        <f t="shared" si="1"/>
        <v>5252.1008403361348</v>
      </c>
      <c r="P24" s="7"/>
      <c r="Q24" s="7"/>
      <c r="R24" s="7"/>
      <c r="S24" s="7"/>
      <c r="T24" s="7"/>
      <c r="U24" s="7"/>
      <c r="V24" s="7"/>
      <c r="W24" s="7"/>
    </row>
    <row r="25" spans="1:23" x14ac:dyDescent="0.25">
      <c r="A25" s="93" t="s">
        <v>27</v>
      </c>
      <c r="B25" s="104">
        <f>SUM(B18)/1.25</f>
        <v>0</v>
      </c>
      <c r="C25" s="104">
        <f t="shared" ref="C25:M25" si="8">SUM(C18)/1.25</f>
        <v>0</v>
      </c>
      <c r="D25" s="104">
        <f t="shared" si="8"/>
        <v>0</v>
      </c>
      <c r="E25" s="104">
        <f t="shared" si="8"/>
        <v>0</v>
      </c>
      <c r="F25" s="104">
        <f t="shared" si="8"/>
        <v>0</v>
      </c>
      <c r="G25" s="104">
        <f t="shared" si="8"/>
        <v>0</v>
      </c>
      <c r="H25" s="104">
        <f t="shared" si="8"/>
        <v>0</v>
      </c>
      <c r="I25" s="104">
        <f t="shared" si="8"/>
        <v>0</v>
      </c>
      <c r="J25" s="104">
        <f t="shared" si="8"/>
        <v>0</v>
      </c>
      <c r="K25" s="104">
        <f t="shared" si="8"/>
        <v>0</v>
      </c>
      <c r="L25" s="104">
        <f t="shared" si="8"/>
        <v>0</v>
      </c>
      <c r="M25" s="104">
        <f t="shared" si="8"/>
        <v>0</v>
      </c>
      <c r="N25" s="105">
        <f t="shared" si="1"/>
        <v>0</v>
      </c>
    </row>
    <row r="26" spans="1:23" ht="15.75" thickBot="1" x14ac:dyDescent="0.3">
      <c r="A26" s="93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00"/>
    </row>
    <row r="27" spans="1:23" ht="15.75" thickBot="1" x14ac:dyDescent="0.3">
      <c r="A27" s="94" t="s">
        <v>28</v>
      </c>
      <c r="B27" s="109">
        <f>SUM(B20-B22)</f>
        <v>45761.885173649876</v>
      </c>
      <c r="C27" s="110">
        <f t="shared" ref="C27:M27" si="9">SUM(C20-C22)</f>
        <v>0</v>
      </c>
      <c r="D27" s="110">
        <f t="shared" si="9"/>
        <v>0</v>
      </c>
      <c r="E27" s="110">
        <f t="shared" si="9"/>
        <v>0</v>
      </c>
      <c r="F27" s="110">
        <f t="shared" si="9"/>
        <v>0</v>
      </c>
      <c r="G27" s="110">
        <f t="shared" si="9"/>
        <v>0</v>
      </c>
      <c r="H27" s="110">
        <f t="shared" si="9"/>
        <v>0</v>
      </c>
      <c r="I27" s="110">
        <f t="shared" si="9"/>
        <v>0</v>
      </c>
      <c r="J27" s="110">
        <f t="shared" si="9"/>
        <v>0</v>
      </c>
      <c r="K27" s="110">
        <f t="shared" si="9"/>
        <v>0</v>
      </c>
      <c r="L27" s="110">
        <f t="shared" si="9"/>
        <v>0</v>
      </c>
      <c r="M27" s="111">
        <f t="shared" si="9"/>
        <v>0</v>
      </c>
      <c r="N27" s="102">
        <f t="shared" si="1"/>
        <v>45761.885173649876</v>
      </c>
    </row>
    <row r="28" spans="1:23" x14ac:dyDescent="0.25">
      <c r="A28" s="93"/>
      <c r="B28" s="11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03"/>
    </row>
    <row r="29" spans="1:23" ht="15.75" thickBot="1" x14ac:dyDescent="0.3">
      <c r="A29" s="93" t="s">
        <v>29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87">
        <f t="shared" si="1"/>
        <v>0</v>
      </c>
    </row>
    <row r="30" spans="1:23" ht="15.75" thickBot="1" x14ac:dyDescent="0.3">
      <c r="A30" s="93" t="s">
        <v>30</v>
      </c>
      <c r="B30" s="67"/>
      <c r="C30" s="69"/>
      <c r="D30" s="69"/>
      <c r="E30" s="69"/>
      <c r="F30" s="69"/>
      <c r="G30" s="69"/>
      <c r="H30" s="67"/>
      <c r="I30" s="69"/>
      <c r="J30" s="69"/>
      <c r="K30" s="67"/>
      <c r="L30" s="69"/>
      <c r="M30" s="69"/>
      <c r="N30" s="87">
        <f t="shared" si="1"/>
        <v>0</v>
      </c>
    </row>
    <row r="31" spans="1:23" ht="15.75" thickBot="1" x14ac:dyDescent="0.3">
      <c r="A31" s="93" t="s">
        <v>31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87">
        <f t="shared" si="1"/>
        <v>0</v>
      </c>
    </row>
    <row r="32" spans="1:23" ht="15.75" thickBot="1" x14ac:dyDescent="0.3">
      <c r="A32" s="93" t="s">
        <v>32</v>
      </c>
      <c r="B32" s="67"/>
      <c r="C32" s="71"/>
      <c r="D32" s="71"/>
      <c r="E32" s="71"/>
      <c r="F32" s="71"/>
      <c r="G32" s="72"/>
      <c r="H32" s="71"/>
      <c r="I32" s="71"/>
      <c r="J32" s="71"/>
      <c r="K32" s="71"/>
      <c r="L32" s="71"/>
      <c r="M32" s="73"/>
      <c r="N32" s="87">
        <f t="shared" si="1"/>
        <v>0</v>
      </c>
    </row>
    <row r="33" spans="1:14" ht="15.75" thickBot="1" x14ac:dyDescent="0.3">
      <c r="A33" s="93" t="s">
        <v>33</v>
      </c>
      <c r="B33" s="69"/>
      <c r="C33" s="71"/>
      <c r="D33" s="71"/>
      <c r="E33" s="74"/>
      <c r="F33" s="71"/>
      <c r="G33" s="71"/>
      <c r="H33" s="74"/>
      <c r="I33" s="71"/>
      <c r="J33" s="71"/>
      <c r="K33" s="74"/>
      <c r="L33" s="71"/>
      <c r="M33" s="73"/>
      <c r="N33" s="87">
        <f t="shared" si="1"/>
        <v>0</v>
      </c>
    </row>
    <row r="34" spans="1:14" ht="15.75" thickBot="1" x14ac:dyDescent="0.3">
      <c r="A34" s="93" t="s">
        <v>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87">
        <f t="shared" si="1"/>
        <v>0</v>
      </c>
    </row>
    <row r="35" spans="1:14" ht="15.75" thickBot="1" x14ac:dyDescent="0.3">
      <c r="A35" s="93" t="s">
        <v>35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87">
        <f t="shared" si="1"/>
        <v>0</v>
      </c>
    </row>
    <row r="36" spans="1:14" ht="15.75" thickBot="1" x14ac:dyDescent="0.3">
      <c r="A36" s="93" t="s">
        <v>36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87">
        <f t="shared" si="1"/>
        <v>0</v>
      </c>
    </row>
    <row r="37" spans="1:14" ht="15.75" thickBot="1" x14ac:dyDescent="0.3">
      <c r="A37" s="93" t="s">
        <v>37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87">
        <f t="shared" si="1"/>
        <v>0</v>
      </c>
    </row>
    <row r="38" spans="1:14" ht="15.75" thickBot="1" x14ac:dyDescent="0.3">
      <c r="A38" s="89"/>
      <c r="B38" s="97"/>
      <c r="C38" s="123"/>
      <c r="D38" s="123"/>
      <c r="E38" s="123"/>
      <c r="F38" s="123"/>
      <c r="G38" s="123"/>
      <c r="H38" s="107"/>
      <c r="I38" s="107"/>
      <c r="J38" s="107"/>
      <c r="K38" s="107"/>
      <c r="L38" s="107"/>
      <c r="M38" s="108"/>
      <c r="N38" s="100"/>
    </row>
    <row r="39" spans="1:14" ht="15.75" thickBot="1" x14ac:dyDescent="0.3">
      <c r="A39" s="95" t="s">
        <v>38</v>
      </c>
      <c r="B39" s="110">
        <f>SUM(B27-B29-B30-B31-B32-B33-B34-B35-B36-B37)</f>
        <v>45761.885173649876</v>
      </c>
      <c r="C39" s="110">
        <f t="shared" ref="C39:M39" si="10">SUM(C27-C29-C30-C31-C32-C33-C34-C35-C36-C37)</f>
        <v>0</v>
      </c>
      <c r="D39" s="110">
        <f t="shared" si="10"/>
        <v>0</v>
      </c>
      <c r="E39" s="110">
        <f t="shared" si="10"/>
        <v>0</v>
      </c>
      <c r="F39" s="110">
        <f t="shared" si="10"/>
        <v>0</v>
      </c>
      <c r="G39" s="110">
        <f t="shared" si="10"/>
        <v>0</v>
      </c>
      <c r="H39" s="110">
        <f t="shared" si="10"/>
        <v>0</v>
      </c>
      <c r="I39" s="110">
        <f t="shared" si="10"/>
        <v>0</v>
      </c>
      <c r="J39" s="110">
        <f t="shared" si="10"/>
        <v>0</v>
      </c>
      <c r="K39" s="110">
        <f t="shared" si="10"/>
        <v>0</v>
      </c>
      <c r="L39" s="110">
        <f t="shared" si="10"/>
        <v>0</v>
      </c>
      <c r="M39" s="110">
        <f t="shared" si="10"/>
        <v>0</v>
      </c>
      <c r="N39" s="102">
        <f t="shared" si="1"/>
        <v>45761.885173649876</v>
      </c>
    </row>
    <row r="40" spans="1:14" x14ac:dyDescent="0.25">
      <c r="A40" s="93"/>
      <c r="B40" s="113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103"/>
    </row>
    <row r="41" spans="1:14" ht="15.75" thickBot="1" x14ac:dyDescent="0.3">
      <c r="A41" s="93" t="s">
        <v>39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87">
        <f t="shared" si="1"/>
        <v>0</v>
      </c>
    </row>
    <row r="42" spans="1:14" ht="15.75" thickBot="1" x14ac:dyDescent="0.3">
      <c r="A42" s="93" t="s">
        <v>40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87">
        <f t="shared" si="1"/>
        <v>0</v>
      </c>
    </row>
    <row r="43" spans="1:14" ht="15.75" thickBot="1" x14ac:dyDescent="0.3">
      <c r="A43" s="93" t="s">
        <v>41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87">
        <f t="shared" si="1"/>
        <v>0</v>
      </c>
    </row>
    <row r="44" spans="1:14" ht="15.75" thickBot="1" x14ac:dyDescent="0.3">
      <c r="A44" s="93" t="s">
        <v>42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87">
        <f t="shared" si="1"/>
        <v>0</v>
      </c>
    </row>
    <row r="45" spans="1:14" ht="15.75" thickBot="1" x14ac:dyDescent="0.3">
      <c r="A45" s="93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87">
        <f t="shared" si="1"/>
        <v>0</v>
      </c>
    </row>
    <row r="46" spans="1:14" ht="15.75" thickBot="1" x14ac:dyDescent="0.3">
      <c r="A46" s="96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100"/>
    </row>
    <row r="47" spans="1:14" ht="15.75" thickBot="1" x14ac:dyDescent="0.3">
      <c r="A47" s="91" t="s">
        <v>44</v>
      </c>
      <c r="B47" s="109">
        <f>SUM(B39-B41-B42-B43-B44-B45)</f>
        <v>45761.885173649876</v>
      </c>
      <c r="C47" s="110">
        <f t="shared" ref="C47:M47" si="11">SUM(C39-C41-C42-C43-C44-C45)</f>
        <v>0</v>
      </c>
      <c r="D47" s="110">
        <f t="shared" si="11"/>
        <v>0</v>
      </c>
      <c r="E47" s="110">
        <f t="shared" si="11"/>
        <v>0</v>
      </c>
      <c r="F47" s="110">
        <f t="shared" si="11"/>
        <v>0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0</v>
      </c>
      <c r="K47" s="110">
        <f t="shared" si="11"/>
        <v>0</v>
      </c>
      <c r="L47" s="110">
        <f t="shared" si="11"/>
        <v>0</v>
      </c>
      <c r="M47" s="111">
        <f t="shared" si="11"/>
        <v>0</v>
      </c>
      <c r="N47" s="102">
        <f t="shared" si="1"/>
        <v>45761.885173649876</v>
      </c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5" t="s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mergeCells count="1">
    <mergeCell ref="A1:N4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showGridLines="0" tabSelected="1" topLeftCell="A10" workbookViewId="0">
      <selection activeCell="I8" sqref="I8"/>
    </sheetView>
  </sheetViews>
  <sheetFormatPr baseColWidth="10" defaultColWidth="10.7109375" defaultRowHeight="15" x14ac:dyDescent="0.25"/>
  <cols>
    <col min="1" max="1" width="35" bestFit="1" customWidth="1"/>
    <col min="2" max="2" width="15.7109375" customWidth="1"/>
    <col min="3" max="3" width="10.7109375" customWidth="1"/>
    <col min="4" max="4" width="15.7109375" customWidth="1"/>
    <col min="5" max="5" width="10.7109375" customWidth="1"/>
    <col min="6" max="6" width="15.7109375" customWidth="1"/>
    <col min="7" max="7" width="10.7109375" customWidth="1"/>
  </cols>
  <sheetData>
    <row r="1" spans="1:16" ht="27" thickBot="1" x14ac:dyDescent="0.3">
      <c r="A1" s="190" t="s">
        <v>60</v>
      </c>
      <c r="B1" s="190"/>
      <c r="C1" s="190"/>
      <c r="D1" s="190"/>
      <c r="E1" s="190"/>
      <c r="F1" s="190"/>
      <c r="G1" s="190"/>
    </row>
    <row r="2" spans="1:16" ht="18" x14ac:dyDescent="0.25">
      <c r="A2" s="183"/>
      <c r="B2" s="191">
        <v>2021</v>
      </c>
      <c r="C2" s="191"/>
      <c r="D2" s="191">
        <v>2022</v>
      </c>
      <c r="E2" s="191"/>
      <c r="F2" s="191">
        <v>2023</v>
      </c>
      <c r="G2" s="192"/>
      <c r="I2" s="7"/>
      <c r="J2" s="7"/>
      <c r="K2" s="7"/>
      <c r="L2" s="7"/>
      <c r="M2" s="7"/>
      <c r="N2" s="7"/>
      <c r="O2" s="7"/>
      <c r="P2" s="7"/>
    </row>
    <row r="3" spans="1:16" ht="27" thickBot="1" x14ac:dyDescent="0.45">
      <c r="A3" s="124"/>
      <c r="B3" s="125" t="s">
        <v>47</v>
      </c>
      <c r="C3" s="125" t="s">
        <v>48</v>
      </c>
      <c r="D3" s="125" t="s">
        <v>47</v>
      </c>
      <c r="E3" s="125" t="s">
        <v>48</v>
      </c>
      <c r="F3" s="125" t="s">
        <v>47</v>
      </c>
      <c r="G3" s="126" t="s">
        <v>48</v>
      </c>
      <c r="I3" s="8"/>
      <c r="J3" s="7"/>
      <c r="K3" s="7"/>
      <c r="L3" s="7"/>
      <c r="M3" s="7"/>
      <c r="N3" s="7"/>
      <c r="O3" s="7"/>
      <c r="P3" s="7"/>
    </row>
    <row r="4" spans="1:16" x14ac:dyDescent="0.25">
      <c r="A4" s="88" t="s">
        <v>14</v>
      </c>
      <c r="B4" s="127"/>
      <c r="C4" s="128"/>
      <c r="D4" s="129"/>
      <c r="E4" s="128"/>
      <c r="F4" s="129"/>
      <c r="G4" s="130"/>
      <c r="I4" s="7"/>
      <c r="J4" s="7"/>
      <c r="K4" s="7"/>
      <c r="L4" s="7"/>
      <c r="M4" s="7"/>
      <c r="N4" s="7"/>
      <c r="O4" s="7"/>
      <c r="P4" s="7"/>
    </row>
    <row r="5" spans="1:16" x14ac:dyDescent="0.25">
      <c r="A5" s="89" t="s">
        <v>15</v>
      </c>
      <c r="B5" s="131">
        <f>SUM(B6:B7)</f>
        <v>35000</v>
      </c>
      <c r="C5" s="132">
        <f>SUM(B5/B18)</f>
        <v>1</v>
      </c>
      <c r="D5" s="133">
        <f>SUM(D6:D7)</f>
        <v>50000</v>
      </c>
      <c r="E5" s="132">
        <f>SUM(D5/D18)</f>
        <v>1</v>
      </c>
      <c r="F5" s="133">
        <f>SUM(F6:F7)</f>
        <v>65000</v>
      </c>
      <c r="G5" s="134">
        <f>SUM(F5/F18)</f>
        <v>1</v>
      </c>
      <c r="I5" s="7"/>
      <c r="J5" s="7"/>
      <c r="K5" s="7"/>
      <c r="L5" s="7"/>
      <c r="M5" s="7"/>
      <c r="N5" s="7"/>
      <c r="O5" s="7"/>
      <c r="P5" s="7"/>
    </row>
    <row r="6" spans="1:16" x14ac:dyDescent="0.25">
      <c r="A6" s="90" t="s">
        <v>16</v>
      </c>
      <c r="B6" s="135">
        <f>'Vorschau 2021'!N8</f>
        <v>20000</v>
      </c>
      <c r="C6" s="136">
        <f>SUM(B6/B5)</f>
        <v>0.5714285714285714</v>
      </c>
      <c r="D6" s="137">
        <f>'Vorschau 2022'!N8</f>
        <v>30000</v>
      </c>
      <c r="E6" s="136">
        <f>SUM(D6/D5)</f>
        <v>0.6</v>
      </c>
      <c r="F6" s="137">
        <f>'Vorschau 2023'!N8</f>
        <v>40000</v>
      </c>
      <c r="G6" s="138">
        <f>SUM(F6/F5)</f>
        <v>0.61538461538461542</v>
      </c>
      <c r="I6" s="7"/>
      <c r="J6" s="7"/>
      <c r="K6" s="7"/>
      <c r="L6" s="7"/>
      <c r="M6" s="7"/>
      <c r="N6" s="7"/>
      <c r="O6" s="7"/>
      <c r="P6" s="7"/>
    </row>
    <row r="7" spans="1:16" x14ac:dyDescent="0.25">
      <c r="A7" s="90" t="s">
        <v>17</v>
      </c>
      <c r="B7" s="135">
        <f>'Vorschau 2021'!N9</f>
        <v>15000</v>
      </c>
      <c r="C7" s="136">
        <f>SUM(B7/B5)</f>
        <v>0.42857142857142855</v>
      </c>
      <c r="D7" s="137">
        <f>'Vorschau 2022'!N9</f>
        <v>20000</v>
      </c>
      <c r="E7" s="136">
        <f>SUM(D7/D5)</f>
        <v>0.4</v>
      </c>
      <c r="F7" s="137">
        <f>'Vorschau 2023'!N9</f>
        <v>25000</v>
      </c>
      <c r="G7" s="138">
        <f>SUM(F7/F5)</f>
        <v>0.38461538461538464</v>
      </c>
      <c r="I7" s="7"/>
      <c r="J7" s="7"/>
      <c r="K7" s="7"/>
      <c r="L7" s="7"/>
      <c r="M7" s="7"/>
      <c r="N7" s="7"/>
      <c r="O7" s="7"/>
      <c r="P7" s="7"/>
    </row>
    <row r="8" spans="1:16" x14ac:dyDescent="0.25">
      <c r="A8" s="89" t="s">
        <v>18</v>
      </c>
      <c r="B8" s="139">
        <f>SUM(B9:B10)</f>
        <v>0</v>
      </c>
      <c r="C8" s="132">
        <f>SUM(B8/B18)</f>
        <v>0</v>
      </c>
      <c r="D8" s="140">
        <f>SUM(D9:D10)</f>
        <v>0</v>
      </c>
      <c r="E8" s="132">
        <f>SUM(D8/D18)</f>
        <v>0</v>
      </c>
      <c r="F8" s="140">
        <f>SUM(F9:F10)</f>
        <v>0</v>
      </c>
      <c r="G8" s="134">
        <f>SUM(F8/F18)</f>
        <v>0</v>
      </c>
      <c r="I8" s="8"/>
      <c r="J8" s="8"/>
      <c r="K8" s="8"/>
      <c r="L8" s="8"/>
      <c r="M8" s="8"/>
      <c r="N8" s="7"/>
      <c r="O8" s="7"/>
      <c r="P8" s="7"/>
    </row>
    <row r="9" spans="1:16" x14ac:dyDescent="0.25">
      <c r="A9" s="90" t="s">
        <v>16</v>
      </c>
      <c r="B9" s="135">
        <f>'Vorschau 2021'!N11</f>
        <v>0</v>
      </c>
      <c r="C9" s="136" t="e">
        <f>SUM(B9/B8)</f>
        <v>#DIV/0!</v>
      </c>
      <c r="D9" s="137">
        <f>'Vorschau 2022'!N11</f>
        <v>0</v>
      </c>
      <c r="E9" s="136" t="e">
        <f>SUM(D9/D8)</f>
        <v>#DIV/0!</v>
      </c>
      <c r="F9" s="137">
        <f>'Vorschau 2023'!N11</f>
        <v>0</v>
      </c>
      <c r="G9" s="138" t="e">
        <f>SUM(F9/F8)</f>
        <v>#DIV/0!</v>
      </c>
      <c r="I9" s="8"/>
      <c r="J9" s="8"/>
      <c r="K9" s="8"/>
      <c r="L9" s="8"/>
      <c r="M9" s="8"/>
      <c r="N9" s="7"/>
      <c r="O9" s="7"/>
      <c r="P9" s="7"/>
    </row>
    <row r="10" spans="1:16" x14ac:dyDescent="0.25">
      <c r="A10" s="90" t="s">
        <v>17</v>
      </c>
      <c r="B10" s="135">
        <f>'Vorschau 2021'!N12</f>
        <v>0</v>
      </c>
      <c r="C10" s="136" t="e">
        <f>SUM(B10/B8)</f>
        <v>#DIV/0!</v>
      </c>
      <c r="D10" s="137">
        <f>'Vorschau 2022'!N12</f>
        <v>0</v>
      </c>
      <c r="E10" s="141" t="e">
        <f>SUM(D10/D8)</f>
        <v>#DIV/0!</v>
      </c>
      <c r="F10" s="137">
        <f>'Vorschau 2023'!N12</f>
        <v>0</v>
      </c>
      <c r="G10" s="142" t="e">
        <f>SUM(F10/F8)</f>
        <v>#DIV/0!</v>
      </c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89" t="s">
        <v>19</v>
      </c>
      <c r="B11" s="131">
        <f>SUM(B12:B15)</f>
        <v>0</v>
      </c>
      <c r="C11" s="132">
        <f>SUM(B11/B18)</f>
        <v>0</v>
      </c>
      <c r="D11" s="133">
        <f>SUM(D12:D15)</f>
        <v>0</v>
      </c>
      <c r="E11" s="143">
        <f>SUM(D11/D18)</f>
        <v>0</v>
      </c>
      <c r="F11" s="133">
        <f>SUM(F12:F15)</f>
        <v>0</v>
      </c>
      <c r="G11" s="144">
        <f>SUM(F11/F18)</f>
        <v>0</v>
      </c>
      <c r="I11" s="8"/>
      <c r="J11" s="7"/>
      <c r="K11" s="7"/>
      <c r="L11" s="7"/>
      <c r="M11" s="7"/>
      <c r="N11" s="7"/>
      <c r="O11" s="7"/>
      <c r="P11" s="7"/>
    </row>
    <row r="12" spans="1:16" x14ac:dyDescent="0.25">
      <c r="A12" s="90" t="s">
        <v>16</v>
      </c>
      <c r="B12" s="135">
        <f>'Vorschau 2021'!N14</f>
        <v>0</v>
      </c>
      <c r="C12" s="136" t="e">
        <f>SUM(B12/B11)</f>
        <v>#DIV/0!</v>
      </c>
      <c r="D12" s="137">
        <f>'Vorschau 2022'!N14</f>
        <v>0</v>
      </c>
      <c r="E12" s="141" t="e">
        <f>SUM(D12/D11)</f>
        <v>#DIV/0!</v>
      </c>
      <c r="F12" s="137">
        <f>'Vorschau 2023'!N14</f>
        <v>0</v>
      </c>
      <c r="G12" s="142" t="e">
        <f>SUM(F12/F11)</f>
        <v>#DIV/0!</v>
      </c>
      <c r="I12" s="121"/>
      <c r="J12" s="7"/>
      <c r="K12" s="7"/>
      <c r="L12" s="7"/>
      <c r="M12" s="7"/>
      <c r="N12" s="7"/>
      <c r="O12" s="7"/>
      <c r="P12" s="7"/>
    </row>
    <row r="13" spans="1:16" x14ac:dyDescent="0.25">
      <c r="A13" s="90" t="s">
        <v>17</v>
      </c>
      <c r="B13" s="135">
        <f>'Vorschau 2021'!N15</f>
        <v>0</v>
      </c>
      <c r="C13" s="136" t="e">
        <f>SUM(B13/B11)</f>
        <v>#DIV/0!</v>
      </c>
      <c r="D13" s="137">
        <f>'Vorschau 2022'!N15</f>
        <v>0</v>
      </c>
      <c r="E13" s="141" t="e">
        <f>SUM(D13/D11)</f>
        <v>#DIV/0!</v>
      </c>
      <c r="F13" s="137">
        <f>'Vorschau 2023'!N15</f>
        <v>0</v>
      </c>
      <c r="G13" s="142" t="e">
        <f>SUM(F13/F11)</f>
        <v>#DIV/0!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90" t="s">
        <v>20</v>
      </c>
      <c r="B14" s="135">
        <f>'Vorschau 2021'!N16</f>
        <v>0</v>
      </c>
      <c r="C14" s="136" t="e">
        <f>SUM(B14/B11)</f>
        <v>#DIV/0!</v>
      </c>
      <c r="D14" s="137">
        <f>'Vorschau 2022'!N16</f>
        <v>0</v>
      </c>
      <c r="E14" s="141" t="e">
        <f>SUM(D14/D11)</f>
        <v>#DIV/0!</v>
      </c>
      <c r="F14" s="137">
        <f>'Vorschau 2023'!N16</f>
        <v>0</v>
      </c>
      <c r="G14" s="142" t="e">
        <f>SUM(F14/F11)</f>
        <v>#DIV/0!</v>
      </c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90" t="s">
        <v>21</v>
      </c>
      <c r="B15" s="135">
        <f>'Vorschau 2021'!N17</f>
        <v>0</v>
      </c>
      <c r="C15" s="136" t="e">
        <f>SUM(B15/B11)</f>
        <v>#DIV/0!</v>
      </c>
      <c r="D15" s="137">
        <f>'Vorschau 2022'!N17</f>
        <v>0</v>
      </c>
      <c r="E15" s="141" t="e">
        <f>SUM(D15/D11)</f>
        <v>#DIV/0!</v>
      </c>
      <c r="F15" s="137">
        <f>'Vorschau 2023'!N17</f>
        <v>0</v>
      </c>
      <c r="G15" s="142" t="e">
        <f>SUM(F15/F11)</f>
        <v>#DIV/0!</v>
      </c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89" t="s">
        <v>22</v>
      </c>
      <c r="B16" s="131">
        <f>'Vorschau 2021'!N18</f>
        <v>0</v>
      </c>
      <c r="C16" s="132">
        <f>SUM(B16/B18)</f>
        <v>0</v>
      </c>
      <c r="D16" s="133">
        <f>'Vorschau 2022'!N18</f>
        <v>0</v>
      </c>
      <c r="E16" s="143">
        <f>SUM(D16/D18)</f>
        <v>0</v>
      </c>
      <c r="F16" s="133">
        <f>'Vorschau 2023'!N18</f>
        <v>0</v>
      </c>
      <c r="G16" s="144">
        <f>SUM(F16/F18)</f>
        <v>0</v>
      </c>
      <c r="I16" s="7"/>
      <c r="J16" s="7"/>
      <c r="K16" s="7"/>
      <c r="L16" s="7"/>
      <c r="M16" s="7"/>
      <c r="N16" s="7"/>
      <c r="O16" s="7"/>
      <c r="P16" s="7"/>
    </row>
    <row r="17" spans="1:16" ht="15.75" thickBot="1" x14ac:dyDescent="0.3">
      <c r="A17" s="89"/>
      <c r="B17" s="145"/>
      <c r="C17" s="146"/>
      <c r="D17" s="147"/>
      <c r="E17" s="148"/>
      <c r="F17" s="147"/>
      <c r="G17" s="149"/>
      <c r="I17" s="8"/>
      <c r="J17" s="7"/>
      <c r="K17" s="7"/>
      <c r="L17" s="7"/>
      <c r="M17" s="7"/>
      <c r="N17" s="7"/>
      <c r="O17" s="7"/>
      <c r="P17" s="7"/>
    </row>
    <row r="18" spans="1:16" ht="15.75" thickBot="1" x14ac:dyDescent="0.3">
      <c r="A18" s="91" t="s">
        <v>23</v>
      </c>
      <c r="B18" s="150">
        <f>SUM(B5+B8+B11+B16)</f>
        <v>35000</v>
      </c>
      <c r="C18" s="151">
        <f>SUM(C16+C11+C8+C5)</f>
        <v>1</v>
      </c>
      <c r="D18" s="150">
        <f>SUM(D5+D8+D11+D16)</f>
        <v>50000</v>
      </c>
      <c r="E18" s="152">
        <f>SUM(E16+E11+E8+E5)</f>
        <v>1</v>
      </c>
      <c r="F18" s="150">
        <f>SUM(F5+F8+F11+F16)</f>
        <v>65000</v>
      </c>
      <c r="G18" s="153">
        <f>SUM(G16+G11+G8+G5)</f>
        <v>1</v>
      </c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154"/>
      <c r="B19" s="137"/>
      <c r="C19" s="136"/>
      <c r="D19" s="137"/>
      <c r="E19" s="141"/>
      <c r="F19" s="137"/>
      <c r="G19" s="142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89" t="s">
        <v>24</v>
      </c>
      <c r="B20" s="133">
        <f>SUM(B21:B23)</f>
        <v>10144.267497208673</v>
      </c>
      <c r="C20" s="132">
        <f>SUM(B20/B18)</f>
        <v>0.28983621420596212</v>
      </c>
      <c r="D20" s="133">
        <f>SUM(D21:D23)</f>
        <v>14691.191161779399</v>
      </c>
      <c r="E20" s="143">
        <f>SUM(D20/D18)</f>
        <v>0.29382382323558798</v>
      </c>
      <c r="F20" s="133">
        <f>SUM(F21:F23)</f>
        <v>19238.11482635012</v>
      </c>
      <c r="G20" s="144">
        <f>SUM(F20/F18)</f>
        <v>0.29597099732846338</v>
      </c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93" t="s">
        <v>16</v>
      </c>
      <c r="B21" s="137">
        <f>'Vorschau 2021'!N23</f>
        <v>6993.0069930069931</v>
      </c>
      <c r="C21" s="136">
        <f>SUM(B21/B20)</f>
        <v>0.6893555394641564</v>
      </c>
      <c r="D21" s="137">
        <f>'Vorschau 2022'!N23</f>
        <v>10489.510489510491</v>
      </c>
      <c r="E21" s="141">
        <f>SUM(D21/D20)</f>
        <v>0.71399999999999997</v>
      </c>
      <c r="F21" s="137">
        <f>'Vorschau 2023'!N23</f>
        <v>13986.013986013986</v>
      </c>
      <c r="G21" s="142">
        <f>SUM(F21/F20)</f>
        <v>0.7269950362733868</v>
      </c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93" t="s">
        <v>17</v>
      </c>
      <c r="B22" s="137">
        <f>'Vorschau 2021'!N24</f>
        <v>3151.2605042016808</v>
      </c>
      <c r="C22" s="136">
        <f>SUM(B22/B20)</f>
        <v>0.3106444605358436</v>
      </c>
      <c r="D22" s="137">
        <f>'Vorschau 2022'!N24</f>
        <v>4201.680672268908</v>
      </c>
      <c r="E22" s="141">
        <f>SUM(D22/D20)</f>
        <v>0.28599999999999998</v>
      </c>
      <c r="F22" s="137">
        <f>'Vorschau 2023'!N24</f>
        <v>5252.1008403361348</v>
      </c>
      <c r="G22" s="142">
        <f>SUM(F22/F20)</f>
        <v>0.27300496372661326</v>
      </c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93" t="s">
        <v>49</v>
      </c>
      <c r="B23" s="137">
        <f>'Vorschau 2021'!N25</f>
        <v>0</v>
      </c>
      <c r="C23" s="136">
        <f>SUM(B23/B20)</f>
        <v>0</v>
      </c>
      <c r="D23" s="137">
        <f>'Vorschau 2022'!N25</f>
        <v>0</v>
      </c>
      <c r="E23" s="141">
        <f>SUM(D23/D20)</f>
        <v>0</v>
      </c>
      <c r="F23" s="137">
        <f>'Vorschau 2023'!N25</f>
        <v>0</v>
      </c>
      <c r="G23" s="142">
        <f>SUM(F23/F20)</f>
        <v>0</v>
      </c>
    </row>
    <row r="24" spans="1:16" ht="15.75" thickBot="1" x14ac:dyDescent="0.3">
      <c r="A24" s="93"/>
      <c r="B24" s="155"/>
      <c r="C24" s="156"/>
      <c r="D24" s="155"/>
      <c r="E24" s="157"/>
      <c r="F24" s="155"/>
      <c r="G24" s="158"/>
    </row>
    <row r="25" spans="1:16" ht="15.75" thickBot="1" x14ac:dyDescent="0.3">
      <c r="A25" s="94" t="s">
        <v>28</v>
      </c>
      <c r="B25" s="159">
        <f>SUM(B18-B20)</f>
        <v>24855.732502791325</v>
      </c>
      <c r="C25" s="160">
        <f>SUM(B25/B18)</f>
        <v>0.71016378579403783</v>
      </c>
      <c r="D25" s="161">
        <f>SUM(D18-D20)</f>
        <v>35308.808838220604</v>
      </c>
      <c r="E25" s="160">
        <f>SUM(D25/D18)</f>
        <v>0.70617617676441213</v>
      </c>
      <c r="F25" s="161">
        <f>SUM(F18-F20)</f>
        <v>45761.885173649876</v>
      </c>
      <c r="G25" s="162">
        <f>SUM(F25/F18)</f>
        <v>0.70402900267153656</v>
      </c>
    </row>
    <row r="26" spans="1:16" x14ac:dyDescent="0.25">
      <c r="A26" s="93"/>
      <c r="B26" s="163"/>
      <c r="C26" s="164"/>
      <c r="D26" s="165"/>
      <c r="E26" s="166"/>
      <c r="F26" s="165"/>
      <c r="G26" s="167"/>
    </row>
    <row r="27" spans="1:16" x14ac:dyDescent="0.25">
      <c r="A27" s="93" t="s">
        <v>29</v>
      </c>
      <c r="B27" s="135">
        <f>'Vorschau 2021'!N29</f>
        <v>0</v>
      </c>
      <c r="C27" s="168">
        <f>SUM(B27/B18)</f>
        <v>0</v>
      </c>
      <c r="D27" s="137">
        <f>'Vorschau 2022'!N29</f>
        <v>0</v>
      </c>
      <c r="E27" s="168">
        <f>SUM(D27/D18)</f>
        <v>0</v>
      </c>
      <c r="F27" s="137">
        <f>'Vorschau 2023'!N29</f>
        <v>0</v>
      </c>
      <c r="G27" s="169">
        <f>SUM(F27/F18)</f>
        <v>0</v>
      </c>
    </row>
    <row r="28" spans="1:16" x14ac:dyDescent="0.25">
      <c r="A28" s="93" t="s">
        <v>30</v>
      </c>
      <c r="B28" s="135">
        <f>'Vorschau 2021'!N30</f>
        <v>0</v>
      </c>
      <c r="C28" s="168">
        <f>SUM(B28/B18)</f>
        <v>0</v>
      </c>
      <c r="D28" s="137">
        <f>'Vorschau 2022'!N30</f>
        <v>0</v>
      </c>
      <c r="E28" s="168">
        <f>SUM(D28/D18)</f>
        <v>0</v>
      </c>
      <c r="F28" s="137">
        <f>'Vorschau 2023'!N30</f>
        <v>0</v>
      </c>
      <c r="G28" s="169">
        <f>SUM(F28/F18)</f>
        <v>0</v>
      </c>
    </row>
    <row r="29" spans="1:16" x14ac:dyDescent="0.25">
      <c r="A29" s="93" t="s">
        <v>31</v>
      </c>
      <c r="B29" s="135">
        <f>'Vorschau 2021'!N31</f>
        <v>0</v>
      </c>
      <c r="C29" s="168">
        <f>SUM(B29/B18)</f>
        <v>0</v>
      </c>
      <c r="D29" s="137">
        <f>'Vorschau 2022'!N31</f>
        <v>0</v>
      </c>
      <c r="E29" s="168">
        <f>SUM(D29/D18)</f>
        <v>0</v>
      </c>
      <c r="F29" s="137">
        <f>'Vorschau 2023'!N31</f>
        <v>0</v>
      </c>
      <c r="G29" s="169">
        <f>SUM(F29/F18)</f>
        <v>0</v>
      </c>
    </row>
    <row r="30" spans="1:16" x14ac:dyDescent="0.25">
      <c r="A30" s="93" t="s">
        <v>32</v>
      </c>
      <c r="B30" s="135">
        <f>'Vorschau 2021'!N32</f>
        <v>0</v>
      </c>
      <c r="C30" s="168">
        <f>SUM(B30/B18)</f>
        <v>0</v>
      </c>
      <c r="D30" s="137">
        <f>'Vorschau 2022'!N32</f>
        <v>0</v>
      </c>
      <c r="E30" s="168">
        <f>SUM(D30/D18)</f>
        <v>0</v>
      </c>
      <c r="F30" s="137">
        <f>'Vorschau 2023'!N32</f>
        <v>0</v>
      </c>
      <c r="G30" s="169">
        <f>SUM(F30/F18)</f>
        <v>0</v>
      </c>
    </row>
    <row r="31" spans="1:16" x14ac:dyDescent="0.25">
      <c r="A31" s="93" t="s">
        <v>33</v>
      </c>
      <c r="B31" s="135">
        <f>'Vorschau 2021'!N33</f>
        <v>0</v>
      </c>
      <c r="C31" s="168">
        <f>SUM(B31/B18)</f>
        <v>0</v>
      </c>
      <c r="D31" s="137">
        <f>'Vorschau 2022'!N33</f>
        <v>0</v>
      </c>
      <c r="E31" s="168">
        <f>SUM(D31/D18)</f>
        <v>0</v>
      </c>
      <c r="F31" s="137">
        <f>'Vorschau 2023'!N33</f>
        <v>0</v>
      </c>
      <c r="G31" s="169">
        <f>SUM(F31/F18)</f>
        <v>0</v>
      </c>
    </row>
    <row r="32" spans="1:16" x14ac:dyDescent="0.25">
      <c r="A32" s="93" t="s">
        <v>34</v>
      </c>
      <c r="B32" s="135">
        <f>'Vorschau 2021'!N34</f>
        <v>0</v>
      </c>
      <c r="C32" s="168">
        <f>SUM(B32/B18)</f>
        <v>0</v>
      </c>
      <c r="D32" s="137">
        <f>'Vorschau 2022'!N34</f>
        <v>0</v>
      </c>
      <c r="E32" s="168">
        <f>SUM(D32/D18)</f>
        <v>0</v>
      </c>
      <c r="F32" s="137">
        <f>'Vorschau 2023'!N34</f>
        <v>0</v>
      </c>
      <c r="G32" s="169">
        <f>SUM(F32/F18)</f>
        <v>0</v>
      </c>
    </row>
    <row r="33" spans="1:7" x14ac:dyDescent="0.25">
      <c r="A33" s="93" t="s">
        <v>35</v>
      </c>
      <c r="B33" s="135">
        <f>'Vorschau 2021'!N35</f>
        <v>0</v>
      </c>
      <c r="C33" s="168">
        <f>SUM(B33/B18)</f>
        <v>0</v>
      </c>
      <c r="D33" s="137">
        <f>'Vorschau 2022'!N35</f>
        <v>0</v>
      </c>
      <c r="E33" s="168">
        <f>SUM(D33/D18)</f>
        <v>0</v>
      </c>
      <c r="F33" s="137">
        <f>'Vorschau 2023'!N35</f>
        <v>0</v>
      </c>
      <c r="G33" s="169">
        <f>SUM(F33/F18)</f>
        <v>0</v>
      </c>
    </row>
    <row r="34" spans="1:7" x14ac:dyDescent="0.25">
      <c r="A34" s="93" t="s">
        <v>36</v>
      </c>
      <c r="B34" s="135">
        <f>'Vorschau 2021'!N36</f>
        <v>0</v>
      </c>
      <c r="C34" s="168">
        <f>SUM(B34/B18)</f>
        <v>0</v>
      </c>
      <c r="D34" s="137">
        <f>'Vorschau 2022'!N36</f>
        <v>0</v>
      </c>
      <c r="E34" s="168">
        <f>SUM(D34/D18)</f>
        <v>0</v>
      </c>
      <c r="F34" s="137">
        <f>'Vorschau 2023'!N36</f>
        <v>0</v>
      </c>
      <c r="G34" s="169">
        <f>SUM(F34/F18)</f>
        <v>0</v>
      </c>
    </row>
    <row r="35" spans="1:7" x14ac:dyDescent="0.25">
      <c r="A35" s="93" t="s">
        <v>37</v>
      </c>
      <c r="B35" s="135">
        <f>'Vorschau 2021'!N37</f>
        <v>0</v>
      </c>
      <c r="C35" s="168">
        <f>SUM(B35/B18)</f>
        <v>0</v>
      </c>
      <c r="D35" s="137">
        <f>'Vorschau 2022'!N37</f>
        <v>0</v>
      </c>
      <c r="E35" s="168">
        <f>SUM(D35/D18)</f>
        <v>0</v>
      </c>
      <c r="F35" s="137">
        <f>'Vorschau 2023'!N37</f>
        <v>0</v>
      </c>
      <c r="G35" s="169">
        <f>SUM(F35/F18)</f>
        <v>0</v>
      </c>
    </row>
    <row r="36" spans="1:7" ht="15.75" thickBot="1" x14ac:dyDescent="0.3">
      <c r="A36" s="89"/>
      <c r="B36" s="170"/>
      <c r="C36" s="171"/>
      <c r="D36" s="172"/>
      <c r="E36" s="172"/>
      <c r="F36" s="172"/>
      <c r="G36" s="173"/>
    </row>
    <row r="37" spans="1:7" ht="15.75" thickBot="1" x14ac:dyDescent="0.3">
      <c r="A37" s="95" t="s">
        <v>38</v>
      </c>
      <c r="B37" s="174">
        <f>SUM(B25-B27-B28-B29-B30-B31-B32-B33-B34-B35)</f>
        <v>24855.732502791325</v>
      </c>
      <c r="C37" s="175"/>
      <c r="D37" s="174">
        <f>SUM(D25-D27-D29-D30-D31-D33-D34-D35)</f>
        <v>35308.808838220604</v>
      </c>
      <c r="E37" s="176"/>
      <c r="F37" s="174">
        <f>SUM(F25-F27-F29-F30-F31-F33-F34-F35)</f>
        <v>45761.885173649876</v>
      </c>
      <c r="G37" s="177"/>
    </row>
    <row r="38" spans="1:7" x14ac:dyDescent="0.25">
      <c r="A38" s="93"/>
      <c r="B38" s="178"/>
      <c r="C38" s="179"/>
      <c r="D38" s="180"/>
      <c r="E38" s="180"/>
      <c r="F38" s="180"/>
      <c r="G38" s="181"/>
    </row>
    <row r="39" spans="1:7" x14ac:dyDescent="0.25">
      <c r="A39" s="93" t="s">
        <v>39</v>
      </c>
      <c r="B39" s="135">
        <f>'Vorschau 2021'!N41</f>
        <v>0</v>
      </c>
      <c r="C39" s="168">
        <f>SUM(B39/B18)</f>
        <v>0</v>
      </c>
      <c r="D39" s="137">
        <f>'Vorschau 2022'!N41</f>
        <v>0</v>
      </c>
      <c r="E39" s="168">
        <f>SUM(D39/D18)</f>
        <v>0</v>
      </c>
      <c r="F39" s="137">
        <f>'Vorschau 2023'!N41</f>
        <v>0</v>
      </c>
      <c r="G39" s="169">
        <f>SUM(F39/F18)</f>
        <v>0</v>
      </c>
    </row>
    <row r="40" spans="1:7" x14ac:dyDescent="0.25">
      <c r="A40" s="93" t="s">
        <v>40</v>
      </c>
      <c r="B40" s="135">
        <f>'Vorschau 2021'!N42</f>
        <v>0</v>
      </c>
      <c r="C40" s="168">
        <f>SUM(B40/B18)</f>
        <v>0</v>
      </c>
      <c r="D40" s="137">
        <f>'Vorschau 2022'!N42</f>
        <v>0</v>
      </c>
      <c r="E40" s="168">
        <f>SUM(D40/D18)</f>
        <v>0</v>
      </c>
      <c r="F40" s="137">
        <f>'Vorschau 2023'!N42</f>
        <v>0</v>
      </c>
      <c r="G40" s="169">
        <f>SUM(F40/F18)</f>
        <v>0</v>
      </c>
    </row>
    <row r="41" spans="1:7" x14ac:dyDescent="0.25">
      <c r="A41" s="93" t="s">
        <v>41</v>
      </c>
      <c r="B41" s="135">
        <f>'Vorschau 2021'!N43</f>
        <v>0</v>
      </c>
      <c r="C41" s="168">
        <f>SUM(B41/B18)</f>
        <v>0</v>
      </c>
      <c r="D41" s="137">
        <f>'Vorschau 2022'!N43</f>
        <v>0</v>
      </c>
      <c r="E41" s="168">
        <f>SUM(D41/D18)</f>
        <v>0</v>
      </c>
      <c r="F41" s="137">
        <f>'Vorschau 2023'!N43</f>
        <v>0</v>
      </c>
      <c r="G41" s="169">
        <f>SUM(F41/F18)</f>
        <v>0</v>
      </c>
    </row>
    <row r="42" spans="1:7" x14ac:dyDescent="0.25">
      <c r="A42" s="93" t="s">
        <v>42</v>
      </c>
      <c r="B42" s="135">
        <f>'Vorschau 2021'!N44</f>
        <v>0</v>
      </c>
      <c r="C42" s="168">
        <f>SUM(B42/B18)</f>
        <v>0</v>
      </c>
      <c r="D42" s="137">
        <f>'Vorschau 2022'!N44</f>
        <v>0</v>
      </c>
      <c r="E42" s="168">
        <f>SUM(D42/D18)</f>
        <v>0</v>
      </c>
      <c r="F42" s="137">
        <f>'Vorschau 2023'!N44</f>
        <v>0</v>
      </c>
      <c r="G42" s="169">
        <f>SUM(F42/F18)</f>
        <v>0</v>
      </c>
    </row>
    <row r="43" spans="1:7" x14ac:dyDescent="0.25">
      <c r="A43" s="93" t="s">
        <v>43</v>
      </c>
      <c r="B43" s="135">
        <f>'Vorschau 2021'!N45</f>
        <v>0</v>
      </c>
      <c r="C43" s="168">
        <f>SUM(B43/B18)</f>
        <v>0</v>
      </c>
      <c r="D43" s="137">
        <f>'Vorschau 2022'!N45</f>
        <v>0</v>
      </c>
      <c r="E43" s="168">
        <f>SUM(D43/D18)</f>
        <v>0</v>
      </c>
      <c r="F43" s="137">
        <f>'Vorschau 2023'!N45</f>
        <v>0</v>
      </c>
      <c r="G43" s="169">
        <f>SUM(F43/F18)</f>
        <v>0</v>
      </c>
    </row>
    <row r="44" spans="1:7" ht="15.75" thickBot="1" x14ac:dyDescent="0.3">
      <c r="A44" s="96"/>
      <c r="B44" s="170"/>
      <c r="C44" s="171"/>
      <c r="D44" s="172"/>
      <c r="E44" s="172"/>
      <c r="F44" s="172"/>
      <c r="G44" s="173"/>
    </row>
    <row r="45" spans="1:7" ht="15.75" thickBot="1" x14ac:dyDescent="0.3">
      <c r="A45" s="91" t="s">
        <v>44</v>
      </c>
      <c r="B45" s="174">
        <f>SUM(B37-B39-B40-B41-B42-B43)</f>
        <v>24855.732502791325</v>
      </c>
      <c r="C45" s="182"/>
      <c r="D45" s="174">
        <f>SUM(D37-D39-D40-D41-D42-D43)</f>
        <v>35308.808838220604</v>
      </c>
      <c r="E45" s="176"/>
      <c r="F45" s="174">
        <f>SUM(F37-F39-F40-F41-F42-F43)</f>
        <v>45761.885173649876</v>
      </c>
      <c r="G45" s="177"/>
    </row>
    <row r="46" spans="1:7" x14ac:dyDescent="0.25">
      <c r="A46" s="4"/>
      <c r="B46" s="6"/>
      <c r="C46" s="6"/>
      <c r="D46" s="6"/>
      <c r="E46" s="6"/>
      <c r="F46" s="6"/>
      <c r="G46" s="6"/>
    </row>
    <row r="47" spans="1:7" x14ac:dyDescent="0.25">
      <c r="A47" s="5" t="s">
        <v>45</v>
      </c>
      <c r="B47" s="6"/>
      <c r="C47" s="6"/>
      <c r="D47" s="6"/>
      <c r="E47" s="6"/>
      <c r="F47" s="6"/>
      <c r="G47" s="6"/>
    </row>
  </sheetData>
  <mergeCells count="4">
    <mergeCell ref="A1:G1"/>
    <mergeCell ref="B2:C2"/>
    <mergeCell ref="D2:E2"/>
    <mergeCell ref="F2:G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Info</vt:lpstr>
      <vt:lpstr>Vorschau 2021</vt:lpstr>
      <vt:lpstr>Vorschau 2022</vt:lpstr>
      <vt:lpstr>Vorschau 2023</vt:lpstr>
      <vt:lpstr>Zusammenfassung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2021-02-04T13:15:51Z</dcterms:modified>
</cp:coreProperties>
</file>